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5135" windowHeight="8130" firstSheet="1" activeTab="3"/>
  </bookViews>
  <sheets>
    <sheet name="Интеллект" sheetId="1" r:id="rId1"/>
    <sheet name="Мотивация" sheetId="3" r:id="rId2"/>
    <sheet name="Климат класса" sheetId="6" r:id="rId3"/>
    <sheet name="Отношение к предметам" sheetId="7" r:id="rId4"/>
    <sheet name="Диаграммы отношения к предметам" sheetId="8" r:id="rId5"/>
  </sheets>
  <calcPr calcId="124519"/>
</workbook>
</file>

<file path=xl/calcChain.xml><?xml version="1.0" encoding="utf-8"?>
<calcChain xmlns="http://schemas.openxmlformats.org/spreadsheetml/2006/main">
  <c r="C41" i="3"/>
  <c r="C40"/>
  <c r="C39"/>
  <c r="C38"/>
  <c r="C37"/>
  <c r="C36"/>
  <c r="P30" i="6"/>
  <c r="N30"/>
  <c r="M30"/>
  <c r="L30"/>
  <c r="O30"/>
  <c r="C37"/>
  <c r="D37" s="1"/>
  <c r="C36"/>
  <c r="D36" s="1"/>
  <c r="C34"/>
  <c r="D34" s="1"/>
  <c r="C35"/>
  <c r="D35" s="1"/>
  <c r="D33"/>
  <c r="C33"/>
  <c r="Q23" i="7"/>
  <c r="R23" s="1"/>
  <c r="Q5"/>
  <c r="R5" s="1"/>
  <c r="Q6"/>
  <c r="R6" s="1"/>
  <c r="Q7"/>
  <c r="R7" s="1"/>
  <c r="Q8"/>
  <c r="R8" s="1"/>
  <c r="Q9"/>
  <c r="R9" s="1"/>
  <c r="Q10"/>
  <c r="R10" s="1"/>
  <c r="Q11"/>
  <c r="R11" s="1"/>
  <c r="Q12"/>
  <c r="R12" s="1"/>
  <c r="Q13"/>
  <c r="R13" s="1"/>
  <c r="Q14"/>
  <c r="R14" s="1"/>
  <c r="Q15"/>
  <c r="R15" s="1"/>
  <c r="Q16"/>
  <c r="R16" s="1"/>
  <c r="Q17"/>
  <c r="R17" s="1"/>
  <c r="Q18"/>
  <c r="R18" s="1"/>
  <c r="Q19"/>
  <c r="R19" s="1"/>
  <c r="Q20"/>
  <c r="R20" s="1"/>
  <c r="Q21"/>
  <c r="R21" s="1"/>
  <c r="Q22"/>
  <c r="R22" s="1"/>
  <c r="Q24"/>
  <c r="R24" s="1"/>
  <c r="Q25"/>
  <c r="R25" s="1"/>
  <c r="Q26"/>
  <c r="R26" s="1"/>
  <c r="Q27"/>
  <c r="R27" s="1"/>
  <c r="Q28"/>
  <c r="R28" s="1"/>
  <c r="Q29"/>
  <c r="R29" s="1"/>
  <c r="Q30"/>
  <c r="R30" s="1"/>
  <c r="B31"/>
  <c r="C31"/>
  <c r="D31"/>
  <c r="E31"/>
  <c r="F31"/>
  <c r="G31"/>
  <c r="H31"/>
  <c r="I31"/>
  <c r="J31"/>
  <c r="K31"/>
  <c r="L31"/>
  <c r="M31"/>
  <c r="N31"/>
  <c r="O31"/>
  <c r="P31"/>
  <c r="Q31"/>
  <c r="R31" s="1"/>
  <c r="B32"/>
  <c r="B33" s="1"/>
  <c r="C32"/>
  <c r="C33" s="1"/>
  <c r="D32"/>
  <c r="D33" s="1"/>
  <c r="E32"/>
  <c r="E33" s="1"/>
  <c r="F32"/>
  <c r="F33" s="1"/>
  <c r="G32"/>
  <c r="G33" s="1"/>
  <c r="H32"/>
  <c r="H33" s="1"/>
  <c r="I32"/>
  <c r="I33" s="1"/>
  <c r="J32"/>
  <c r="J33" s="1"/>
  <c r="K32"/>
  <c r="K33" s="1"/>
  <c r="L32"/>
  <c r="L33" s="1"/>
  <c r="M32"/>
  <c r="M33" s="1"/>
  <c r="N32"/>
  <c r="N33" s="1"/>
  <c r="O32"/>
  <c r="O33" s="1"/>
  <c r="P32"/>
  <c r="P33" s="1"/>
  <c r="N28" i="6" l="1"/>
  <c r="M28"/>
  <c r="L28"/>
  <c r="O28" s="1"/>
  <c r="P28" s="1"/>
  <c r="N15"/>
  <c r="M15"/>
  <c r="L15"/>
  <c r="O15" s="1"/>
  <c r="P15" s="1"/>
  <c r="N11"/>
  <c r="M11"/>
  <c r="L11"/>
  <c r="O11" s="1"/>
  <c r="P11" s="1"/>
  <c r="N22"/>
  <c r="M22"/>
  <c r="L22"/>
  <c r="O22" s="1"/>
  <c r="P22" s="1"/>
  <c r="N29"/>
  <c r="M29"/>
  <c r="L29"/>
  <c r="O29" s="1"/>
  <c r="P29" s="1"/>
  <c r="N27"/>
  <c r="M27"/>
  <c r="L27"/>
  <c r="O27" s="1"/>
  <c r="P27" s="1"/>
  <c r="N8"/>
  <c r="M8"/>
  <c r="L8"/>
  <c r="O8" s="1"/>
  <c r="P8" s="1"/>
  <c r="N19"/>
  <c r="M19"/>
  <c r="L19"/>
  <c r="O19" s="1"/>
  <c r="P19" s="1"/>
  <c r="N16"/>
  <c r="M16"/>
  <c r="L16"/>
  <c r="O16" s="1"/>
  <c r="P16" s="1"/>
  <c r="N10"/>
  <c r="M10"/>
  <c r="L10"/>
  <c r="O10" s="1"/>
  <c r="P10" s="1"/>
  <c r="N17"/>
  <c r="M17"/>
  <c r="L17"/>
  <c r="O17" s="1"/>
  <c r="P17" s="1"/>
  <c r="N14"/>
  <c r="M14"/>
  <c r="L14"/>
  <c r="O14" s="1"/>
  <c r="P14" s="1"/>
  <c r="N6"/>
  <c r="M6"/>
  <c r="L6"/>
  <c r="O6" s="1"/>
  <c r="P6" s="1"/>
  <c r="N5"/>
  <c r="M5"/>
  <c r="L5"/>
  <c r="O5" s="1"/>
  <c r="P5" s="1"/>
  <c r="N18"/>
  <c r="M18"/>
  <c r="L18"/>
  <c r="O18" s="1"/>
  <c r="P18" s="1"/>
  <c r="N23"/>
  <c r="M23"/>
  <c r="L23"/>
  <c r="O23" s="1"/>
  <c r="P23" s="1"/>
  <c r="N26"/>
  <c r="M26"/>
  <c r="L26"/>
  <c r="O26" s="1"/>
  <c r="P26" s="1"/>
  <c r="N7"/>
  <c r="M7"/>
  <c r="L7"/>
  <c r="O7" s="1"/>
  <c r="P7" s="1"/>
  <c r="N12"/>
  <c r="M12"/>
  <c r="L12"/>
  <c r="O12" s="1"/>
  <c r="P12" s="1"/>
  <c r="N4"/>
  <c r="M4"/>
  <c r="L4"/>
  <c r="O4" s="1"/>
  <c r="P4" s="1"/>
  <c r="N25"/>
  <c r="M25"/>
  <c r="L25"/>
  <c r="O25" s="1"/>
  <c r="P25" s="1"/>
  <c r="N9"/>
  <c r="M9"/>
  <c r="L9"/>
  <c r="O9" s="1"/>
  <c r="P9" s="1"/>
  <c r="N24"/>
  <c r="M24"/>
  <c r="L24"/>
  <c r="O24" s="1"/>
  <c r="P24" s="1"/>
  <c r="N13"/>
  <c r="M13"/>
  <c r="L13"/>
  <c r="O13" s="1"/>
  <c r="P13" s="1"/>
  <c r="N20"/>
  <c r="M20"/>
  <c r="L20"/>
  <c r="O20" s="1"/>
  <c r="P20" s="1"/>
  <c r="N21"/>
  <c r="M21"/>
  <c r="L21"/>
  <c r="M24" i="3"/>
  <c r="N24"/>
  <c r="M23"/>
  <c r="N23"/>
  <c r="M30" i="1"/>
  <c r="N30"/>
  <c r="M31"/>
  <c r="N31"/>
  <c r="M7"/>
  <c r="M8"/>
  <c r="M9"/>
  <c r="M10"/>
  <c r="M11"/>
  <c r="M12"/>
  <c r="M13"/>
  <c r="M14"/>
  <c r="M15"/>
  <c r="M16"/>
  <c r="M17"/>
  <c r="M18"/>
  <c r="M19"/>
  <c r="M20"/>
  <c r="M21"/>
  <c r="M22"/>
  <c r="M23"/>
  <c r="M24"/>
  <c r="M25"/>
  <c r="M26"/>
  <c r="M27"/>
  <c r="M28"/>
  <c r="M29"/>
  <c r="M32"/>
  <c r="M33"/>
  <c r="M20" i="3"/>
  <c r="M13"/>
  <c r="M19"/>
  <c r="M22"/>
  <c r="M11"/>
  <c r="M30"/>
  <c r="M32"/>
  <c r="M25"/>
  <c r="M14"/>
  <c r="M18"/>
  <c r="M31"/>
  <c r="M17"/>
  <c r="M9"/>
  <c r="M8"/>
  <c r="M21"/>
  <c r="M26"/>
  <c r="M29"/>
  <c r="M10"/>
  <c r="M15"/>
  <c r="M7"/>
  <c r="M28"/>
  <c r="M12"/>
  <c r="M27"/>
  <c r="M16"/>
  <c r="N16"/>
  <c r="N27"/>
  <c r="N12"/>
  <c r="N28"/>
  <c r="N7"/>
  <c r="N15"/>
  <c r="N10"/>
  <c r="N29"/>
  <c r="N26"/>
  <c r="N21"/>
  <c r="N8"/>
  <c r="N9"/>
  <c r="N17"/>
  <c r="N31"/>
  <c r="N18"/>
  <c r="N14"/>
  <c r="N25"/>
  <c r="N32"/>
  <c r="N30"/>
  <c r="N11"/>
  <c r="N22"/>
  <c r="N19"/>
  <c r="N13"/>
  <c r="O21" i="6" l="1"/>
  <c r="P21" s="1"/>
  <c r="M33" i="3"/>
  <c r="N20"/>
  <c r="D41" l="1"/>
  <c r="D40"/>
  <c r="D39"/>
  <c r="D38"/>
  <c r="D37"/>
  <c r="D36"/>
  <c r="N11" i="1"/>
  <c r="N10"/>
  <c r="N24"/>
  <c r="N23"/>
  <c r="N26"/>
  <c r="N27"/>
  <c r="N28"/>
  <c r="N22"/>
  <c r="N12"/>
  <c r="N19"/>
  <c r="N14"/>
  <c r="N13"/>
  <c r="N21"/>
  <c r="N32"/>
  <c r="N9"/>
  <c r="N8"/>
  <c r="N20"/>
  <c r="N17"/>
  <c r="N16"/>
  <c r="N25"/>
  <c r="N18"/>
  <c r="N7"/>
  <c r="N29"/>
  <c r="N15"/>
  <c r="C38" l="1"/>
  <c r="C36"/>
  <c r="D36" s="1"/>
  <c r="C37"/>
  <c r="D37" s="1"/>
  <c r="D38"/>
</calcChain>
</file>

<file path=xl/sharedStrings.xml><?xml version="1.0" encoding="utf-8"?>
<sst xmlns="http://schemas.openxmlformats.org/spreadsheetml/2006/main" count="139" uniqueCount="77">
  <si>
    <t>№</t>
  </si>
  <si>
    <t>Ф.И. учащегося</t>
  </si>
  <si>
    <t>1</t>
  </si>
  <si>
    <t>2</t>
  </si>
  <si>
    <t>3</t>
  </si>
  <si>
    <t>4</t>
  </si>
  <si>
    <t>5</t>
  </si>
  <si>
    <t>6</t>
  </si>
  <si>
    <t>7</t>
  </si>
  <si>
    <t>8</t>
  </si>
  <si>
    <t>9</t>
  </si>
  <si>
    <t>10</t>
  </si>
  <si>
    <t>Сумма</t>
  </si>
  <si>
    <t xml:space="preserve">Уровень </t>
  </si>
  <si>
    <t>Уровень</t>
  </si>
  <si>
    <t>Описание</t>
  </si>
  <si>
    <t>Количество</t>
  </si>
  <si>
    <t>%</t>
  </si>
  <si>
    <t>низкий уровень 0 - 3 балла</t>
  </si>
  <si>
    <t>средний уровень 4 - 7 баллов</t>
  </si>
  <si>
    <t>высокий уровень 8-10 баллов</t>
  </si>
  <si>
    <t>Общее количество</t>
  </si>
  <si>
    <t>1 (Н)</t>
  </si>
  <si>
    <t>2 (С)</t>
  </si>
  <si>
    <t>3 (В)</t>
  </si>
  <si>
    <t>Среднее значение по классу</t>
  </si>
  <si>
    <t>Мотивация</t>
  </si>
  <si>
    <t>Кол-во</t>
  </si>
  <si>
    <t>Негативная, дезадаптация</t>
  </si>
  <si>
    <t xml:space="preserve">Низкая </t>
  </si>
  <si>
    <t>Удовлетворительная</t>
  </si>
  <si>
    <t>Хорошая</t>
  </si>
  <si>
    <t>Отличная</t>
  </si>
  <si>
    <t>Адаптация</t>
  </si>
  <si>
    <t>Ф. И. учащегося</t>
  </si>
  <si>
    <t>Э</t>
  </si>
  <si>
    <t>К</t>
  </si>
  <si>
    <t>П</t>
  </si>
  <si>
    <t>среднее</t>
  </si>
  <si>
    <t>уровень</t>
  </si>
  <si>
    <t>среднее значение</t>
  </si>
  <si>
    <t>Характеристика климата</t>
  </si>
  <si>
    <t>Совершенно неудовлетворительный</t>
  </si>
  <si>
    <t xml:space="preserve">В целом удовлетворительный </t>
  </si>
  <si>
    <t>Удовлетворительный</t>
  </si>
  <si>
    <t>В целом благоприятнный</t>
  </si>
  <si>
    <t>Весьма благоприятный</t>
  </si>
  <si>
    <t>рус.яз.</t>
  </si>
  <si>
    <t>матем.</t>
  </si>
  <si>
    <t>физ-ра</t>
  </si>
  <si>
    <t>инф.</t>
  </si>
  <si>
    <t>средн.</t>
  </si>
  <si>
    <t>интерес</t>
  </si>
  <si>
    <t>литер.</t>
  </si>
  <si>
    <t>физика</t>
  </si>
  <si>
    <t>химия</t>
  </si>
  <si>
    <t>биолог.</t>
  </si>
  <si>
    <t>геогр.</t>
  </si>
  <si>
    <t>истор.</t>
  </si>
  <si>
    <t>общест.</t>
  </si>
  <si>
    <t>черч.</t>
  </si>
  <si>
    <t>ОБЖ</t>
  </si>
  <si>
    <t>англ.яз</t>
  </si>
  <si>
    <t>нем.яз.</t>
  </si>
  <si>
    <t>Рейтинг</t>
  </si>
  <si>
    <t xml:space="preserve">"4" и "5" </t>
  </si>
  <si>
    <t>% "4" и "5"</t>
  </si>
  <si>
    <t xml:space="preserve">Общие мыслительные способности учащихся  9 "А"  класса ( HSPQ Кеттелл фактор В)  
от 07.02.2009 г.
</t>
  </si>
  <si>
    <t xml:space="preserve">ТЕСТ интеллекта (HSPQ - фактор В)
1. Слово «сильный» означает то же, что и слово:
а) могущественный, б) суровый, в) выносливый. 
2. Слово «правда» противоположно по смыслу слову:
а) фантазия, б)  ложь, в) отрицание. 
3. Слово «покупать» противоположно по смыслу слову:
а) давать, б) одалживать, в) продавать.
4. Слово «госпиталь» так относится к слову «больной», как слово «столовая» - к слову:
а) голодный, б) еда, в) обед.
5. Слово «шоссе» так относится к слову «колесо», как слово «тропа» - к слову:                        
а)телега, б) нога, в) пешеход. 
6. Если мать Сережи - сестра моего отца, то Сережин отец приходится моему брату:
а) двоюродным братом, б) дедушкой, в) дядей. 
7. Слово «обычно» означает  то же самое, что и слово:
а) иногда, б) всегда, в) как правило. 
8. Бабушка дочери сестры моего брата - это:
а) моя мать, б) жена моего брата, в) моя племянница. 
9. Прочитайте пять слов: «циркуль», «отвертка», «карандаш», «бумага», «линейка». Какое слово не подходит остальным:
а) отвертка, б) бумага, в) линейка.
10. Прочтите эти пять слов: «снизу», «около», «над», «позади», «между». Какое слово не подходит остальным:
а) снизу, б) между, в) около.
</t>
  </si>
  <si>
    <t xml:space="preserve">"Э" -  эмоциональный компонент  (нравится -  не нравится коллектив);
"К" -  когнитивный компонент (знание — незнание особенностей членов коллектива);
"П" -  поведенческий компонент (желание — нежелание общаться с членами коллектива )
</t>
  </si>
  <si>
    <t>Количество учащихся</t>
  </si>
  <si>
    <r>
      <rPr>
        <b/>
        <sz val="12"/>
        <color theme="1"/>
        <rFont val="Calibri"/>
        <family val="2"/>
        <charset val="204"/>
        <scheme val="minor"/>
      </rPr>
      <t>Учебная мотивация и школьная адаптация учащихся  Х "А"  класса школы №      Дата обследования:</t>
    </r>
    <r>
      <rPr>
        <sz val="11"/>
        <color theme="1"/>
        <rFont val="Calibri"/>
        <family val="2"/>
        <charset val="204"/>
        <scheme val="minor"/>
      </rPr>
      <t xml:space="preserve">
</t>
    </r>
  </si>
  <si>
    <t xml:space="preserve">Анкета  учебной мотивации                                                                                                       (анкета Лускановой, модификация Ивановой)
1.Нравится  ли  тебе  в  школе?
а) не  очень;     б) нравится;    в) не  нравится.
2.Что  ты  чувствуешь, когда  нужно  идти  в  школу?
а) хочется  остаться  дома;    б) по разному;    в) иду  с  радостью.
3.Если  бы  посещение  школы  было  не  обязательным, то  чтобы  ты  сделал?
а) не  знаю;     б) остался  бы  дома;    в) пошел  бы  в  школу.
4.Нравится  ли  тебе, когда  отменяют  уроки?
а) нет;     б) по  разному;    в) да.
5.Хотел  бы  ты  учиться  без  домашних  заданий?
а) да;     б) нет, считаю,  что  домашние  задания  нужны;     в) не  уверен.
6.Хотел  бы  ты, чтобы  в  школе  перемены  были  длиннее, а  уроки  короче?
а) не  уверен;    б) да;    в) нет.
7.Твоя  работа  выполнена  на  «3», а  тебе  случайно  поставили  «5». Обрадуешься  ли  ты  этому?
а) нет, оценка  должна  быть  заслуженной;    б) не  очень;   в)  да, конечно.
8.Каким, по  твоему  мнению  должен  быть  учитель?
 а) не  знаю;    б) добрым  и  снисходительным;   в) строгим, но  справедливым.
9.Почему  ты  ходишь  в  школу?
а) люблю  общаться  с  друзьями;    б) нравится  учиться,  узнавать  новое;
в) боюсь  наказания  за  прогул  уроков.
10.Почему  ты  готовишься  к  урокам?
а) хочу  лучше  усвоить  учебный  материал;    б) хочу  получать  хорошие  отметки;     в) боюсь  получить  «2».
</t>
  </si>
  <si>
    <t xml:space="preserve">Тестовый   материал для компьютерной обработки   (модификация методики О.С. Михайлюка и А.Ю. Шалыто выполнена Ивановой Е.Э) 
1. Отметьте, пожалуйста, с каким из приведенных ниже утверждений Вы больше всего согласны?
А. Большинство моих одноклассников – хорошие, симпатичные люди.                   
Б.В нашем классе есть всякие люди.                                                                    
В. Большинство моих одноклассников – люди малоприятные. 2. Считаете ли Вы, что было бы хорошо, если бы твои одноклассники жили поблизости друг от друга?
А. Нет, конечно.      Б. Сомневаюсь.       В. Да, конечно.                                                                                                                                                                                                                                                                                                                                                                                                                                                                                                                                                                                                      3. Как Вам кажется, могли бы Вы дать достаточно полную характеристику деловых качеств (кто и что умеет делать) большинства своих одноклассников?                                               
 А. Да, пожалуй.             Б. Сомневаюсь.        В. Пожалуй, нет.                                                                                                                                                                                                                                                                                                  4. Как Вам кажется, могли бы Вы дать достаточно полную характеристику личных качеств (можно ли доверять, хороший ли друг) большинства одноклассников?                                                        
А. Да, пожалуй.      Б. Сомневаюсь.  В. Пожалуй, нет.                                                                                                                                                                                                                                                                                                               5.Нравится ли Вам Ваш класс как коллектив? 
А. Очень нравится.   Б. Сомневаюсь.   В. Очень не нравится.
6. Если бы у Вас возникла возможность провести каникулы вме­сте с одноклассниками, то, как бы Вы к этому отнес­лись?
А. Это хорошая идея.  Б. Сомневаюсь, что это хорошая идея. В. Это плохая идея.              
7. Могли бы Вы с достаточной уверенностью сказать о боль­шинстве своих одноклассников, с кем они охотно общаются по деловым вопросам?
А. Нет, не мог бы.   Б. Сомневаюсь.  В. Да, мог бы.                                                                                                                                                                       8. Какая атмосфера преобладает в вашем классе? 
А. Нездоровая, нетоварищеская атмосфера. Б. Сомневаюсь в ответе. 
В. Атмосфера взаимопомощи, взаимного уважения. 
9. Как Вы думаете, если бы Вы по какой-то причине вынуждены были бы сменить школу, то старались бы поддерживать отношения с бывшими одноклассниками?    
А. Да, конечно.     Б. Сомневаюсь.    В. Нет, конечно.
</t>
  </si>
  <si>
    <r>
      <rPr>
        <b/>
        <sz val="12"/>
        <color theme="1"/>
        <rFont val="Calibri"/>
        <family val="2"/>
        <charset val="204"/>
        <scheme val="minor"/>
      </rPr>
      <t>Психологический климат класса  Х "А"  школа №       Дата обследования:</t>
    </r>
    <r>
      <rPr>
        <sz val="11"/>
        <color theme="1"/>
        <rFont val="Calibri"/>
        <family val="2"/>
        <charset val="204"/>
        <scheme val="minor"/>
      </rPr>
      <t xml:space="preserve">
</t>
    </r>
  </si>
  <si>
    <t>Эмоциональное отношение к учебным предметам (модификация методики Коротаевой выполнена Ивановой Е.Э.)                                                                                                        Инструкция:
Оцените своё эмоциональное отношение к школьным учебным предметам по пятибальной системе:
"5" -  предмет очень нравится;
"4" -  предмет нравится;
"3" -  предмет безразличен;
"2" -  предмет не нравится;
"1" -  предмет очень не нравится.</t>
  </si>
  <si>
    <r>
      <rPr>
        <b/>
        <sz val="12"/>
        <color theme="1"/>
        <rFont val="Calibri"/>
        <family val="2"/>
        <charset val="204"/>
        <scheme val="minor"/>
      </rPr>
      <t>Эмоциональное отношение к учебным предметам учащихся Х "А" класса школа №        Дата обследования:</t>
    </r>
    <r>
      <rPr>
        <sz val="11"/>
        <color theme="1"/>
        <rFont val="Calibri"/>
        <family val="2"/>
        <charset val="204"/>
        <scheme val="minor"/>
      </rPr>
      <t xml:space="preserve">
</t>
    </r>
  </si>
</sst>
</file>

<file path=xl/styles.xml><?xml version="1.0" encoding="utf-8"?>
<styleSheet xmlns="http://schemas.openxmlformats.org/spreadsheetml/2006/main">
  <numFmts count="1">
    <numFmt numFmtId="164" formatCode="0.0"/>
  </numFmts>
  <fonts count="6">
    <font>
      <sz val="11"/>
      <color theme="1"/>
      <name val="Calibri"/>
      <family val="2"/>
      <charset val="204"/>
      <scheme val="minor"/>
    </font>
    <font>
      <b/>
      <sz val="11"/>
      <color theme="1"/>
      <name val="Calibri"/>
      <family val="2"/>
      <charset val="204"/>
      <scheme val="minor"/>
    </font>
    <font>
      <sz val="11"/>
      <color theme="0"/>
      <name val="Calibri"/>
      <family val="2"/>
      <charset val="204"/>
      <scheme val="minor"/>
    </font>
    <font>
      <b/>
      <sz val="12"/>
      <color theme="1"/>
      <name val="Calibri"/>
      <family val="2"/>
      <charset val="204"/>
      <scheme val="minor"/>
    </font>
    <font>
      <b/>
      <sz val="11"/>
      <name val="Calibri"/>
      <family val="2"/>
      <charset val="204"/>
      <scheme val="minor"/>
    </font>
    <font>
      <sz val="11"/>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3"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cellStyleXfs>
  <cellXfs count="78">
    <xf numFmtId="0" fontId="0" fillId="0" borderId="0" xfId="0"/>
    <xf numFmtId="0" fontId="0" fillId="0" borderId="1" xfId="0" applyBorder="1"/>
    <xf numFmtId="0" fontId="0" fillId="2" borderId="2" xfId="0" applyFill="1" applyBorder="1" applyAlignment="1">
      <alignment horizontal="center"/>
    </xf>
    <xf numFmtId="0" fontId="0" fillId="2" borderId="1" xfId="0" applyFill="1" applyBorder="1"/>
    <xf numFmtId="0" fontId="0" fillId="0" borderId="0" xfId="0"/>
    <xf numFmtId="0" fontId="0" fillId="0" borderId="1" xfId="0" applyBorder="1"/>
    <xf numFmtId="0" fontId="0" fillId="0" borderId="4" xfId="0" applyBorder="1" applyAlignment="1">
      <alignment horizontal="center"/>
    </xf>
    <xf numFmtId="0" fontId="0" fillId="0" borderId="1" xfId="0" applyBorder="1" applyAlignment="1">
      <alignment horizontal="left"/>
    </xf>
    <xf numFmtId="0" fontId="0" fillId="0" borderId="1" xfId="0" applyBorder="1" applyAlignment="1">
      <alignment horizontal="center"/>
    </xf>
    <xf numFmtId="0" fontId="0" fillId="0" borderId="4" xfId="0" applyBorder="1"/>
    <xf numFmtId="0" fontId="0" fillId="0" borderId="0" xfId="0" applyAlignment="1">
      <alignment horizontal="center"/>
    </xf>
    <xf numFmtId="0" fontId="2" fillId="5" borderId="1" xfId="3" applyBorder="1" applyAlignment="1">
      <alignment horizontal="center"/>
    </xf>
    <xf numFmtId="0" fontId="0" fillId="0" borderId="0" xfId="0" applyBorder="1" applyAlignment="1">
      <alignment horizontal="center"/>
    </xf>
    <xf numFmtId="0" fontId="2" fillId="3" borderId="5" xfId="1" applyBorder="1" applyAlignment="1">
      <alignment horizontal="center"/>
    </xf>
    <xf numFmtId="0" fontId="2" fillId="4" borderId="1" xfId="2" applyBorder="1" applyAlignment="1">
      <alignment horizontal="center"/>
    </xf>
    <xf numFmtId="0" fontId="2" fillId="6" borderId="1" xfId="4" applyBorder="1" applyAlignment="1">
      <alignment horizontal="center"/>
    </xf>
    <xf numFmtId="0" fontId="2" fillId="3" borderId="7" xfId="1" applyBorder="1" applyAlignment="1">
      <alignment horizontal="center"/>
    </xf>
    <xf numFmtId="164" fontId="2" fillId="4" borderId="9" xfId="2" applyNumberFormat="1" applyBorder="1" applyAlignment="1">
      <alignment horizontal="center"/>
    </xf>
    <xf numFmtId="164" fontId="2" fillId="5" borderId="9" xfId="3" applyNumberFormat="1" applyBorder="1" applyAlignment="1">
      <alignment horizontal="center"/>
    </xf>
    <xf numFmtId="164" fontId="2" fillId="6" borderId="9" xfId="4" applyNumberFormat="1" applyBorder="1" applyAlignment="1">
      <alignment horizontal="center"/>
    </xf>
    <xf numFmtId="0" fontId="2" fillId="3" borderId="10" xfId="1" applyBorder="1" applyAlignment="1">
      <alignment horizontal="center"/>
    </xf>
    <xf numFmtId="0" fontId="4" fillId="0" borderId="1" xfId="0" applyFont="1" applyFill="1" applyBorder="1"/>
    <xf numFmtId="0" fontId="0" fillId="0" borderId="0" xfId="0"/>
    <xf numFmtId="0" fontId="3" fillId="0" borderId="0" xfId="0" applyFont="1" applyAlignment="1">
      <alignment horizontal="center" wrapText="1"/>
    </xf>
    <xf numFmtId="0" fontId="0" fillId="0" borderId="0" xfId="0" applyAlignment="1">
      <alignment horizontal="center"/>
    </xf>
    <xf numFmtId="0" fontId="0" fillId="0" borderId="0" xfId="0" applyAlignment="1">
      <alignment wrapText="1"/>
    </xf>
    <xf numFmtId="0" fontId="0" fillId="0" borderId="0" xfId="0"/>
    <xf numFmtId="0" fontId="0" fillId="0" borderId="0" xfId="0" applyAlignment="1">
      <alignment horizontal="center" wrapText="1"/>
    </xf>
    <xf numFmtId="0" fontId="0" fillId="7" borderId="4" xfId="0" applyFill="1" applyBorder="1" applyAlignment="1"/>
    <xf numFmtId="0" fontId="0" fillId="7" borderId="5" xfId="0" applyFill="1" applyBorder="1" applyAlignment="1"/>
    <xf numFmtId="0" fontId="0" fillId="7" borderId="1" xfId="0" applyNumberFormat="1" applyFill="1" applyBorder="1" applyAlignment="1">
      <alignment horizontal="center"/>
    </xf>
    <xf numFmtId="0" fontId="0" fillId="7" borderId="7" xfId="0" applyFill="1" applyBorder="1" applyAlignment="1">
      <alignment horizontal="center"/>
    </xf>
    <xf numFmtId="2" fontId="0" fillId="7" borderId="9" xfId="0" applyNumberFormat="1" applyFill="1" applyBorder="1" applyAlignment="1">
      <alignment horizontal="center"/>
    </xf>
    <xf numFmtId="0" fontId="0" fillId="7" borderId="10" xfId="0"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0" fontId="0" fillId="7" borderId="3" xfId="0" applyFill="1" applyBorder="1"/>
    <xf numFmtId="0" fontId="0" fillId="7" borderId="4" xfId="0" applyFill="1" applyBorder="1"/>
    <xf numFmtId="0" fontId="0" fillId="7" borderId="5" xfId="0" applyFill="1" applyBorder="1"/>
    <xf numFmtId="0" fontId="0" fillId="7" borderId="6" xfId="0" applyFill="1" applyBorder="1" applyAlignment="1">
      <alignment horizontal="center"/>
    </xf>
    <xf numFmtId="0" fontId="0" fillId="7" borderId="1" xfId="0" applyFill="1" applyBorder="1" applyAlignment="1">
      <alignment horizontal="left"/>
    </xf>
    <xf numFmtId="0" fontId="0" fillId="7" borderId="1" xfId="0" applyFill="1" applyBorder="1" applyAlignment="1">
      <alignment horizontal="center"/>
    </xf>
    <xf numFmtId="2" fontId="0" fillId="7" borderId="7" xfId="0" applyNumberFormat="1" applyFill="1" applyBorder="1" applyAlignment="1">
      <alignment horizontal="center"/>
    </xf>
    <xf numFmtId="0" fontId="0" fillId="7" borderId="9" xfId="0" applyFill="1" applyBorder="1" applyAlignment="1">
      <alignment horizontal="left"/>
    </xf>
    <xf numFmtId="2" fontId="0" fillId="7" borderId="10" xfId="0" applyNumberFormat="1" applyFill="1" applyBorder="1" applyAlignment="1">
      <alignment horizontal="center"/>
    </xf>
    <xf numFmtId="0" fontId="0" fillId="7" borderId="3" xfId="0" applyFill="1" applyBorder="1" applyAlignment="1"/>
    <xf numFmtId="0" fontId="0" fillId="7" borderId="4" xfId="0" applyFill="1" applyBorder="1" applyAlignment="1">
      <alignment horizontal="center"/>
    </xf>
    <xf numFmtId="0" fontId="0" fillId="7" borderId="5" xfId="0" applyFill="1" applyBorder="1" applyAlignment="1">
      <alignment horizontal="center"/>
    </xf>
    <xf numFmtId="0" fontId="0" fillId="7" borderId="7" xfId="0" applyNumberFormat="1" applyFill="1" applyBorder="1" applyAlignment="1">
      <alignment horizontal="center"/>
    </xf>
    <xf numFmtId="0" fontId="5" fillId="7" borderId="1" xfId="1" applyNumberFormat="1" applyFont="1" applyFill="1" applyBorder="1" applyAlignment="1">
      <alignment horizontal="center"/>
    </xf>
    <xf numFmtId="0" fontId="2" fillId="7" borderId="9" xfId="1" applyFill="1" applyBorder="1"/>
    <xf numFmtId="0" fontId="2" fillId="7" borderId="9" xfId="1" applyFill="1" applyBorder="1" applyAlignment="1">
      <alignment horizontal="center"/>
    </xf>
    <xf numFmtId="0" fontId="0" fillId="7" borderId="10" xfId="0" applyNumberFormat="1" applyFill="1" applyBorder="1" applyAlignment="1">
      <alignment horizontal="center"/>
    </xf>
    <xf numFmtId="164" fontId="5" fillId="7" borderId="9" xfId="2" applyNumberFormat="1" applyFont="1" applyFill="1" applyBorder="1" applyAlignment="1">
      <alignment horizontal="center"/>
    </xf>
    <xf numFmtId="0" fontId="0" fillId="7" borderId="3" xfId="0" applyFill="1" applyBorder="1" applyAlignment="1">
      <alignment horizontal="center"/>
    </xf>
    <xf numFmtId="0" fontId="0" fillId="7" borderId="9" xfId="0" applyNumberFormat="1" applyFill="1" applyBorder="1" applyAlignment="1">
      <alignment horizontal="center"/>
    </xf>
    <xf numFmtId="0" fontId="0" fillId="7" borderId="1" xfId="0" applyFill="1" applyBorder="1"/>
    <xf numFmtId="164" fontId="0" fillId="7" borderId="7" xfId="0" applyNumberFormat="1" applyFill="1" applyBorder="1"/>
    <xf numFmtId="0" fontId="0" fillId="7" borderId="9" xfId="0" applyFill="1" applyBorder="1"/>
    <xf numFmtId="164" fontId="0" fillId="7" borderId="10" xfId="0" applyNumberFormat="1" applyFill="1" applyBorder="1"/>
    <xf numFmtId="164" fontId="0" fillId="7" borderId="1" xfId="0" applyNumberFormat="1" applyFill="1" applyBorder="1" applyAlignment="1">
      <alignment horizontal="center"/>
    </xf>
    <xf numFmtId="164" fontId="1" fillId="7" borderId="9" xfId="0" applyNumberFormat="1" applyFont="1" applyFill="1" applyBorder="1" applyAlignment="1">
      <alignment horizontal="center"/>
    </xf>
    <xf numFmtId="0" fontId="0" fillId="7" borderId="8" xfId="0" applyFill="1" applyBorder="1" applyAlignment="1">
      <alignment horizontal="right"/>
    </xf>
    <xf numFmtId="0" fontId="1" fillId="7" borderId="9" xfId="0" applyFont="1" applyFill="1" applyBorder="1" applyAlignment="1">
      <alignment horizontal="right"/>
    </xf>
    <xf numFmtId="0" fontId="1" fillId="7" borderId="9" xfId="0" applyFont="1" applyFill="1" applyBorder="1" applyAlignment="1">
      <alignment horizontal="center"/>
    </xf>
    <xf numFmtId="0" fontId="1" fillId="7" borderId="6" xfId="0" applyFont="1" applyFill="1" applyBorder="1"/>
    <xf numFmtId="0" fontId="0" fillId="7" borderId="6" xfId="0" applyFill="1" applyBorder="1"/>
    <xf numFmtId="0" fontId="1" fillId="7" borderId="6" xfId="0" applyFont="1" applyFill="1" applyBorder="1" applyAlignment="1">
      <alignment horizontal="center"/>
    </xf>
    <xf numFmtId="0" fontId="0" fillId="7" borderId="8" xfId="0" applyFill="1" applyBorder="1"/>
    <xf numFmtId="164" fontId="1" fillId="7" borderId="1" xfId="0" applyNumberFormat="1" applyFont="1" applyFill="1" applyBorder="1" applyAlignment="1">
      <alignment horizontal="center"/>
    </xf>
    <xf numFmtId="0" fontId="1" fillId="7" borderId="7" xfId="0" applyFont="1" applyFill="1" applyBorder="1" applyAlignment="1">
      <alignment horizontal="center"/>
    </xf>
    <xf numFmtId="0" fontId="5" fillId="7" borderId="4" xfId="1" applyFont="1" applyFill="1" applyBorder="1"/>
    <xf numFmtId="164" fontId="5" fillId="7" borderId="1" xfId="1" applyNumberFormat="1" applyFont="1" applyFill="1" applyBorder="1" applyAlignment="1">
      <alignment horizontal="center"/>
    </xf>
    <xf numFmtId="164" fontId="5" fillId="7" borderId="1" xfId="2" applyNumberFormat="1" applyFont="1" applyFill="1" applyBorder="1" applyAlignment="1">
      <alignment horizontal="center"/>
    </xf>
    <xf numFmtId="0" fontId="5" fillId="7" borderId="1" xfId="0" applyFont="1" applyFill="1" applyBorder="1" applyAlignment="1">
      <alignment horizontal="center"/>
    </xf>
    <xf numFmtId="0" fontId="4" fillId="7" borderId="1" xfId="0" applyFont="1" applyFill="1" applyBorder="1" applyAlignment="1">
      <alignment horizontal="center"/>
    </xf>
    <xf numFmtId="0" fontId="5" fillId="7" borderId="9" xfId="0" applyFont="1" applyFill="1" applyBorder="1" applyAlignment="1">
      <alignment horizontal="center"/>
    </xf>
    <xf numFmtId="0" fontId="0" fillId="0" borderId="2" xfId="0" applyBorder="1"/>
  </cellXfs>
  <cellStyles count="5">
    <cellStyle name="Акцент1" xfId="1" builtinId="29"/>
    <cellStyle name="Акцент2" xfId="2" builtinId="33"/>
    <cellStyle name="Акцент3" xfId="3" builtinId="37"/>
    <cellStyle name="Акцент4" xfId="4" builtinId="41"/>
    <cellStyle name="Обычный" xfId="0" builtinId="0"/>
  </cellStyles>
  <dxfs count="122">
    <dxf>
      <font>
        <strike val="0"/>
        <outline val="0"/>
        <shadow val="0"/>
        <u val="none"/>
        <vertAlign val="baseline"/>
        <sz val="11"/>
        <color auto="1"/>
        <name val="Calibri"/>
        <scheme val="minor"/>
      </font>
      <fill>
        <patternFill patternType="none">
          <fgColor indexed="64"/>
          <bgColor theme="3" tint="0.59999389629810485"/>
        </patternFill>
      </fill>
      <alignment horizontal="center" vertical="bottom"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3" tint="0.59999389629810485"/>
        </patternFill>
      </fill>
      <alignment horizontal="center" vertical="bottom" textRotation="0" wrapText="0" indent="0" relativeIndent="255" justifyLastLine="0" shrinkToFit="0" mergeCell="0" readingOrder="0"/>
      <border diagonalUp="0" diagonalDown="0" outline="0">
        <left style="thin">
          <color indexed="64"/>
        </left>
        <right/>
        <top style="thin">
          <color indexed="64"/>
        </top>
        <bottom style="thin">
          <color indexed="64"/>
        </bottom>
      </border>
    </dxf>
    <dxf>
      <alignment horizontal="center" vertical="bottom"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3" tint="0.59999389629810485"/>
        </patternFill>
      </fill>
      <border diagonalUp="0" diagonalDown="0" outline="0">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3" tint="0.5999938962981048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mergeCell="0" readingOrder="0"/>
      <border diagonalUp="0" diagonalDown="0" outline="0">
        <left style="thin">
          <color indexed="64"/>
        </left>
        <right/>
        <top style="thin">
          <color indexed="64"/>
        </top>
        <bottom style="thin">
          <color indexed="64"/>
        </bottom>
      </border>
    </dxf>
    <dxf>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3" tint="0.59999389629810485"/>
        </patternFill>
      </fill>
    </dxf>
    <dxf>
      <fill>
        <patternFill patternType="solid">
          <fgColor indexed="64"/>
          <bgColor theme="3" tint="0.59999389629810485"/>
        </patternFill>
      </fill>
      <border diagonalUp="0" diagonalDown="0" outline="0">
        <left style="thin">
          <color indexed="64"/>
        </left>
        <right style="thin">
          <color indexed="64"/>
        </right>
        <top/>
        <bottom/>
      </border>
    </dxf>
    <dxf>
      <numFmt numFmtId="164" formatCode="0.0"/>
      <fill>
        <patternFill patternType="solid">
          <fgColor indexed="64"/>
          <bgColor theme="3" tint="0.59999389629810485"/>
        </patternFill>
      </fill>
      <border diagonalUp="0" diagonalDown="0" outline="0">
        <left style="thin">
          <color indexed="64"/>
        </left>
        <right/>
        <top style="thin">
          <color indexed="64"/>
        </top>
        <bottom style="thin">
          <color indexed="64"/>
        </bottom>
      </border>
    </dxf>
    <dxf>
      <fill>
        <patternFill patternType="solid">
          <fgColor indexed="64"/>
          <bgColor theme="3"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3"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3" tint="0.59999389629810485"/>
        </patternFill>
      </fill>
      <alignment horizontal="center" vertical="bottom" textRotation="0" wrapText="0" indent="0" relativeIndent="255" justifyLastLine="0" shrinkToFit="0" mergeCell="0" readingOrder="0"/>
      <border diagonalUp="0" diagonalDown="0" outline="0">
        <left/>
        <right style="thin">
          <color indexed="64"/>
        </right>
        <top style="thin">
          <color indexed="64"/>
        </top>
        <bottom style="thin">
          <color indexed="64"/>
        </bottom>
      </border>
    </dxf>
    <dxf>
      <fill>
        <patternFill patternType="solid">
          <fgColor indexed="64"/>
          <bgColor theme="3" tint="0.59999389629810485"/>
        </patternFill>
      </fill>
      <alignment horizontal="center" vertical="bottom" textRotation="0" wrapText="0" indent="0" relativeIndent="255" justifyLastLine="0" shrinkToFit="0" mergeCell="0" readingOrder="0"/>
      <border diagonalUp="0" diagonalDown="0" outline="0"/>
    </dxf>
    <dxf>
      <fill>
        <patternFill patternType="solid">
          <fgColor indexed="64"/>
          <bgColor theme="3" tint="0.59999389629810485"/>
        </patternFill>
      </fill>
      <alignment horizontal="center" vertical="bottom" textRotation="0" wrapText="0" indent="0" relativeIndent="255" justifyLastLine="0" shrinkToFit="0" mergeCell="0" readingOrder="0"/>
      <border diagonalUp="0" diagonalDown="0" outline="0">
        <left style="thin">
          <color indexed="64"/>
        </left>
        <right style="thin">
          <color indexed="64"/>
        </right>
        <top/>
        <bottom/>
      </border>
    </dxf>
    <dxf>
      <numFmt numFmtId="0" formatCode="General"/>
      <fill>
        <patternFill patternType="solid">
          <fgColor indexed="64"/>
          <bgColor theme="3" tint="0.59999389629810485"/>
        </patternFill>
      </fill>
      <alignment horizontal="center" vertical="bottom" textRotation="0" wrapText="0" indent="0" relativeIndent="255" justifyLastLine="0" shrinkToFit="0" mergeCell="0" readingOrder="0"/>
      <border diagonalUp="0" diagonalDown="0" outline="0">
        <left style="thin">
          <color indexed="64"/>
        </left>
        <right/>
        <top style="thin">
          <color indexed="64"/>
        </top>
        <bottom style="thin">
          <color indexed="64"/>
        </bottom>
      </border>
    </dxf>
    <dxf>
      <numFmt numFmtId="0" formatCode="General"/>
      <fill>
        <patternFill patternType="solid">
          <fgColor indexed="64"/>
          <bgColor theme="3" tint="0.59999389629810485"/>
        </patternFill>
      </fill>
      <alignment horizontal="center" vertical="bottom"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3" tint="0.59999389629810485"/>
        </patternFill>
      </fill>
      <alignment horizontal="center" vertical="bottom"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3" tint="0.59999389629810485"/>
        </patternFill>
      </fill>
      <alignment horizontal="center" vertical="bottom" textRotation="0" wrapText="0" indent="0" relativeIndent="255" justifyLastLine="0" shrinkToFit="0" mergeCell="0" readingOrder="0"/>
      <border diagonalUp="0" diagonalDown="0" outline="0">
        <left/>
        <right style="thin">
          <color indexed="64"/>
        </right>
        <top style="thin">
          <color indexed="64"/>
        </top>
        <bottom style="thin">
          <color indexed="64"/>
        </bottom>
      </border>
    </dxf>
    <dxf>
      <fill>
        <patternFill patternType="solid">
          <fgColor indexed="64"/>
          <bgColor theme="3" tint="0.59999389629810485"/>
        </patternFill>
      </fill>
      <alignment horizontal="center" vertical="bottom" textRotation="0" wrapText="0" indent="0" relativeIndent="255" justifyLastLine="0" shrinkToFit="0" mergeCell="0" readingOrder="0"/>
      <border diagonalUp="0" diagonalDown="0" outline="0">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alignment horizontal="center" vertical="bottom"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wrapText="0" indent="0" relativeIndent="255" justifyLastLine="0" shrinkToFit="0" mergeCell="0" readingOrder="0"/>
      <border diagonalUp="0" diagonalDown="0" outline="0">
        <left style="thin">
          <color indexed="64"/>
        </left>
        <right/>
        <top style="thin">
          <color indexed="64"/>
        </top>
        <bottom style="thin">
          <color indexed="64"/>
        </bottom>
      </border>
    </dxf>
    <dxf>
      <alignment horizontal="center" vertical="bottom"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ill>
        <patternFill>
          <fgColor indexed="64"/>
          <bgColor theme="3" tint="0.59999389629810485"/>
        </patternFill>
      </fill>
      <alignment horizontal="center" vertical="bottom" textRotation="0" wrapText="0" indent="0" relativeIndent="0" justifyLastLine="0" shrinkToFit="0" mergeCell="0" readingOrder="0"/>
      <border diagonalUp="0" diagonalDown="0" outline="0">
        <left/>
        <right style="thin">
          <color indexed="64"/>
        </right>
        <top/>
        <bottom/>
      </border>
    </dxf>
    <dxf>
      <fill>
        <patternFill>
          <fgColor indexed="64"/>
          <bgColor theme="3" tint="0.59999389629810485"/>
        </patternFill>
      </fill>
      <alignment horizontal="center" vertical="bottom" textRotation="0" wrapText="0" indent="0" relativeIndent="255" justifyLastLine="0" shrinkToFit="0" mergeCell="0" readingOrder="0"/>
      <border diagonalUp="0" diagonalDown="0" outline="0">
        <left/>
        <right style="thin">
          <color indexed="64"/>
        </right>
        <top style="thin">
          <color indexed="64"/>
        </top>
        <bottom style="thin">
          <color indexed="64"/>
        </bottom>
      </border>
    </dxf>
    <dxf>
      <alignment horizontal="left" vertical="bottom"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3" tint="0.59999389629810485"/>
        </patternFill>
      </fill>
      <alignment horizontal="center" vertical="bottom" textRotation="0" wrapText="0" indent="0" relativeIndent="255" justifyLastLine="0" shrinkToFit="0" mergeCell="0" readingOrder="0"/>
      <border diagonalUp="0" diagonalDown="0" outline="0"/>
    </dxf>
    <dxf>
      <fill>
        <patternFill patternType="solid">
          <fgColor indexed="64"/>
          <bgColor theme="3" tint="0.59999389629810485"/>
        </patternFill>
      </fill>
      <border diagonalUp="0" diagonalDown="0" outline="0">
        <left style="thin">
          <color indexed="64"/>
        </left>
        <right style="thin">
          <color indexed="64"/>
        </right>
        <top/>
        <bottom/>
      </border>
    </dxf>
    <dxf>
      <fill>
        <patternFill patternType="solid">
          <fgColor indexed="64"/>
          <bgColor theme="3" tint="0.59999389629810485"/>
        </patternFill>
      </fill>
      <alignment horizontal="center" vertical="bottom" textRotation="0" wrapText="0" indent="0" relativeIndent="255" justifyLastLine="0" shrinkToFit="0" mergeCell="0" readingOrder="0"/>
      <border diagonalUp="0" diagonalDown="0" outline="0">
        <left style="thin">
          <color indexed="64"/>
        </left>
        <right/>
        <top style="thin">
          <color indexed="64"/>
        </top>
        <bottom style="thin">
          <color indexed="64"/>
        </bottom>
      </border>
    </dxf>
    <dxf>
      <fill>
        <patternFill patternType="solid">
          <fgColor indexed="64"/>
          <bgColor theme="3" tint="0.59999389629810485"/>
        </patternFill>
      </fill>
      <alignment horizontal="center" vertical="bottom"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3" tint="0.59999389629810485"/>
        </patternFill>
      </fill>
      <alignment horizontal="left" vertical="bottom"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3" tint="0.59999389629810485"/>
        </patternFill>
      </fill>
      <alignment horizontal="center" vertical="bottom" textRotation="0" wrapText="0" indent="0" relativeIndent="255" justifyLastLine="0" shrinkToFit="0" mergeCell="0" readingOrder="0"/>
      <border diagonalUp="0" diagonalDown="0" outline="0">
        <left/>
        <right style="thin">
          <color indexed="64"/>
        </right>
        <top style="thin">
          <color indexed="64"/>
        </top>
        <bottom style="thin">
          <color indexed="64"/>
        </bottom>
      </border>
    </dxf>
    <dxf>
      <fill>
        <patternFill>
          <fgColor indexed="64"/>
          <bgColor theme="3" tint="0.59999389629810485"/>
        </patternFill>
      </fill>
      <alignment horizontal="general" vertical="top" textRotation="0" wrapText="0" indent="0" relativeIndent="255" justifyLastLine="0" shrinkToFit="0" mergeCell="0" readingOrder="0"/>
      <border diagonalUp="0" diagonalDown="0" outline="0">
        <left style="thin">
          <color indexed="64"/>
        </left>
        <right style="thin">
          <color indexed="64"/>
        </right>
        <top/>
        <bottom/>
      </border>
    </dxf>
    <dxf>
      <fill>
        <patternFill patternType="solid">
          <fgColor indexed="64"/>
          <bgColor theme="3" tint="0.59999389629810485"/>
        </patternFill>
      </fill>
      <alignment horizontal="center" vertical="bottom" textRotation="0" wrapText="0" indent="0" relativeIndent="0" justifyLastLine="0" shrinkToFit="0" mergeCell="0" readingOrder="0"/>
      <border diagonalUp="0" diagonalDown="0" outline="0">
        <left style="thin">
          <color indexed="64"/>
        </left>
        <right/>
        <top/>
        <bottom/>
      </border>
    </dxf>
    <dxf>
      <numFmt numFmtId="2" formatCode="0.00"/>
      <fill>
        <patternFill patternType="solid">
          <fgColor indexed="64"/>
          <bgColor theme="3" tint="0.5999938962981048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bottom/>
      </border>
    </dxf>
    <dxf>
      <fill>
        <patternFill>
          <fgColor indexed="64"/>
          <bgColor theme="3" tint="0.5999938962981048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bottom/>
      </border>
    </dxf>
    <dxf>
      <fill>
        <patternFill>
          <fgColor indexed="64"/>
          <bgColor theme="3" tint="0.5999938962981048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bottom/>
      </border>
    </dxf>
    <dxf>
      <fill>
        <patternFill>
          <fgColor indexed="64"/>
          <bgColor theme="3" tint="0.5999938962981048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bottom/>
      </border>
    </dxf>
    <dxf>
      <fill>
        <patternFill>
          <fgColor indexed="64"/>
          <bgColor theme="3" tint="0.5999938962981048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bottom/>
      </border>
    </dxf>
    <dxf>
      <fill>
        <patternFill>
          <fgColor indexed="64"/>
          <bgColor theme="3" tint="0.5999938962981048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bottom/>
      </border>
    </dxf>
    <dxf>
      <fill>
        <patternFill>
          <fgColor indexed="64"/>
          <bgColor theme="3" tint="0.5999938962981048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bottom/>
      </border>
    </dxf>
    <dxf>
      <fill>
        <patternFill>
          <fgColor indexed="64"/>
          <bgColor theme="3" tint="0.5999938962981048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bottom/>
      </border>
    </dxf>
    <dxf>
      <fill>
        <patternFill>
          <fgColor indexed="64"/>
          <bgColor theme="3" tint="0.5999938962981048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bottom/>
      </border>
    </dxf>
    <dxf>
      <fill>
        <patternFill>
          <fgColor indexed="64"/>
          <bgColor theme="3" tint="0.5999938962981048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bottom/>
      </border>
    </dxf>
    <dxf>
      <fill>
        <patternFill>
          <fgColor indexed="64"/>
          <bgColor theme="3" tint="0.5999938962981048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bottom/>
      </border>
    </dxf>
    <dxf>
      <fill>
        <patternFill>
          <fgColor indexed="64"/>
          <bgColor theme="3" tint="0.5999938962981048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bottom/>
      </border>
    </dxf>
    <dxf>
      <fill>
        <patternFill patternType="solid">
          <fgColor indexed="64"/>
          <bgColor theme="3" tint="0.59999389629810485"/>
        </patternFill>
      </fill>
      <alignment horizontal="center" vertical="bottom" textRotation="0" wrapText="0" indent="0" relativeIndent="255" justifyLastLine="0" shrinkToFit="0" mergeCell="0" readingOrder="0"/>
      <border diagonalUp="0" diagonalDown="0" outline="0">
        <left style="thin">
          <color indexed="64"/>
        </left>
        <right/>
        <top style="thin">
          <color indexed="64"/>
        </top>
        <bottom style="thin">
          <color indexed="64"/>
        </bottom>
      </border>
    </dxf>
    <dxf>
      <numFmt numFmtId="0" formatCode="General"/>
      <fill>
        <patternFill patternType="solid">
          <fgColor indexed="64"/>
          <bgColor theme="3" tint="0.59999389629810485"/>
        </patternFill>
      </fill>
      <alignment horizontal="center" vertical="bottom"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border>
        <bottom style="thin">
          <color indexed="64"/>
        </bottom>
        <vertical/>
        <horizontal/>
      </border>
    </dxf>
    <dxf>
      <border diagonalUp="0" diagonalDown="0">
        <left style="thin">
          <color indexed="64"/>
        </left>
        <right style="thin">
          <color indexed="64"/>
        </right>
        <top/>
        <bottom/>
        <vertical style="thin">
          <color indexed="64"/>
        </vertical>
        <horizontal style="thin">
          <color indexed="64"/>
        </horizontal>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border>
        <bottom style="thin">
          <color indexed="64"/>
        </bottom>
        <vertical/>
        <horizontal/>
      </border>
    </dxf>
    <dxf>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relativeIndent="0" justifyLastLine="0" shrinkToFit="0" mergeCell="0" readingOrder="0"/>
      <border diagonalUp="0" diagonalDown="0">
        <left/>
        <right style="thin">
          <color indexed="64"/>
        </right>
        <top style="thin">
          <color indexed="64"/>
        </top>
        <bottom style="thin">
          <color indexed="64"/>
        </bottom>
        <vertical/>
        <horizontal/>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0" justifyLastLine="0" shrinkToFit="0" mergeCell="0" readingOrder="0"/>
    </dxf>
    <dxf>
      <border>
        <bottom style="thin">
          <color indexed="64"/>
        </bottom>
        <vertical/>
        <horizontal/>
      </border>
    </dxf>
    <dxf>
      <alignment horizontal="center" vertical="bottom" textRotation="0" wrapText="0" indent="0" relativeIndent="0" justifyLastLine="0" shrinkToFit="0" mergeCell="0" readingOrder="0"/>
      <border diagonalUp="0" diagonalDown="0">
        <left style="thin">
          <color indexed="64"/>
        </left>
        <right style="thin">
          <color indexed="64"/>
        </right>
        <top/>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border>
        <bottom style="thin">
          <color indexed="64"/>
        </bottom>
        <vertical/>
        <horizontal/>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dxf>
    <dxf>
      <border>
        <bottom style="thin">
          <color indexed="64"/>
        </bottom>
        <vertical/>
        <horizontal/>
      </border>
    </dxf>
    <dxf>
      <alignment horizontal="general" vertical="bottom" textRotation="0" wrapText="0" indent="0" relativeIndent="255" justifyLastLine="0" shrinkToFit="0" mergeCell="0" readingOrder="0"/>
      <border diagonalUp="0" diagonalDown="0">
        <left style="thin">
          <color indexed="64"/>
        </left>
        <right style="thin">
          <color indexed="64"/>
        </right>
        <top/>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border>
        <bottom style="thin">
          <color indexed="64"/>
        </bottom>
        <vertical/>
        <horizontal/>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border>
        <bottom style="thin">
          <color indexed="64"/>
        </bottom>
        <vertical/>
        <horizontal/>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title>
      <c:layout/>
    </c:title>
    <c:plotArea>
      <c:layout/>
      <c:barChart>
        <c:barDir val="col"/>
        <c:grouping val="clustered"/>
        <c:ser>
          <c:idx val="0"/>
          <c:order val="0"/>
          <c:tx>
            <c:strRef>
              <c:f>Интеллект!$D$35</c:f>
              <c:strCache>
                <c:ptCount val="1"/>
                <c:pt idx="0">
                  <c:v>%</c:v>
                </c:pt>
              </c:strCache>
            </c:strRef>
          </c:tx>
          <c:cat>
            <c:strRef>
              <c:f>Интеллект!$B$36:$B$38</c:f>
              <c:strCache>
                <c:ptCount val="3"/>
                <c:pt idx="0">
                  <c:v>низкий уровень 0 - 3 балла</c:v>
                </c:pt>
                <c:pt idx="1">
                  <c:v>средний уровень 4 - 7 баллов</c:v>
                </c:pt>
                <c:pt idx="2">
                  <c:v>высокий уровень 8-10 баллов</c:v>
                </c:pt>
              </c:strCache>
            </c:strRef>
          </c:cat>
          <c:val>
            <c:numRef>
              <c:f>Интеллект!$D$36:$D$38</c:f>
              <c:numCache>
                <c:formatCode>0.00</c:formatCode>
                <c:ptCount val="3"/>
                <c:pt idx="0">
                  <c:v>100</c:v>
                </c:pt>
                <c:pt idx="1">
                  <c:v>0</c:v>
                </c:pt>
                <c:pt idx="2">
                  <c:v>0</c:v>
                </c:pt>
              </c:numCache>
            </c:numRef>
          </c:val>
        </c:ser>
        <c:axId val="57923840"/>
        <c:axId val="57942016"/>
      </c:barChart>
      <c:catAx>
        <c:axId val="57923840"/>
        <c:scaling>
          <c:orientation val="minMax"/>
        </c:scaling>
        <c:axPos val="b"/>
        <c:tickLblPos val="nextTo"/>
        <c:crossAx val="57942016"/>
        <c:crosses val="autoZero"/>
        <c:auto val="1"/>
        <c:lblAlgn val="ctr"/>
        <c:lblOffset val="100"/>
      </c:catAx>
      <c:valAx>
        <c:axId val="57942016"/>
        <c:scaling>
          <c:orientation val="minMax"/>
        </c:scaling>
        <c:axPos val="l"/>
        <c:majorGridlines/>
        <c:numFmt formatCode="0.00" sourceLinked="1"/>
        <c:tickLblPos val="nextTo"/>
        <c:crossAx val="57923840"/>
        <c:crosses val="autoZero"/>
        <c:crossBetween val="between"/>
      </c:valAx>
    </c:plotArea>
    <c:legend>
      <c:legendPos val="r"/>
      <c:layout/>
    </c:legend>
    <c:plotVisOnly val="1"/>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title>
      <c:layout/>
    </c:title>
    <c:plotArea>
      <c:layout/>
      <c:pieChart>
        <c:varyColors val="1"/>
        <c:ser>
          <c:idx val="0"/>
          <c:order val="0"/>
          <c:tx>
            <c:strRef>
              <c:f>Мотивация!$D$35</c:f>
              <c:strCache>
                <c:ptCount val="1"/>
                <c:pt idx="0">
                  <c:v>%</c:v>
                </c:pt>
              </c:strCache>
            </c:strRef>
          </c:tx>
          <c:val>
            <c:numRef>
              <c:f>Мотивация!$D$36:$D$40</c:f>
              <c:numCache>
                <c:formatCode>0.00</c:formatCode>
                <c:ptCount val="5"/>
                <c:pt idx="0">
                  <c:v>100</c:v>
                </c:pt>
                <c:pt idx="1">
                  <c:v>0</c:v>
                </c:pt>
                <c:pt idx="2">
                  <c:v>0</c:v>
                </c:pt>
                <c:pt idx="3">
                  <c:v>0</c:v>
                </c:pt>
                <c:pt idx="4">
                  <c:v>0</c:v>
                </c:pt>
              </c:numCache>
            </c:numRef>
          </c:val>
        </c:ser>
        <c:firstSliceAng val="0"/>
      </c:pieChart>
    </c:plotArea>
    <c:legend>
      <c:legendPos val="r"/>
      <c:layout/>
      <c:txPr>
        <a:bodyPr/>
        <a:lstStyle/>
        <a:p>
          <a:pPr rtl="0">
            <a:defRPr/>
          </a:pPr>
          <a:endParaRPr lang="ru-RU"/>
        </a:p>
      </c:txPr>
    </c:legend>
    <c:plotVisOnly val="1"/>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sz="1400"/>
            </a:pPr>
            <a:r>
              <a:rPr lang="ru-RU" sz="1400"/>
              <a:t>Эмоциональное</a:t>
            </a:r>
            <a:r>
              <a:rPr lang="ru-RU" sz="1400" baseline="0"/>
              <a:t> предпочтение данных предметов по 5-ти бальной системе</a:t>
            </a:r>
            <a:endParaRPr lang="ru-RU" sz="1400"/>
          </a:p>
        </c:rich>
      </c:tx>
      <c:layout/>
    </c:title>
    <c:plotArea>
      <c:layout/>
      <c:barChart>
        <c:barDir val="col"/>
        <c:grouping val="clustered"/>
        <c:ser>
          <c:idx val="0"/>
          <c:order val="0"/>
          <c:cat>
            <c:strRef>
              <c:f>'Диаграммы отношения к предметам'!$A$1:$O$1</c:f>
              <c:strCache>
                <c:ptCount val="15"/>
                <c:pt idx="0">
                  <c:v>рус.яз.</c:v>
                </c:pt>
                <c:pt idx="1">
                  <c:v>литер.</c:v>
                </c:pt>
                <c:pt idx="2">
                  <c:v>матем.</c:v>
                </c:pt>
                <c:pt idx="3">
                  <c:v>инф.</c:v>
                </c:pt>
                <c:pt idx="4">
                  <c:v>физика</c:v>
                </c:pt>
                <c:pt idx="5">
                  <c:v>химия</c:v>
                </c:pt>
                <c:pt idx="6">
                  <c:v>биолог.</c:v>
                </c:pt>
                <c:pt idx="7">
                  <c:v>геогр.</c:v>
                </c:pt>
                <c:pt idx="8">
                  <c:v>истор.</c:v>
                </c:pt>
                <c:pt idx="9">
                  <c:v>общест.</c:v>
                </c:pt>
                <c:pt idx="10">
                  <c:v>физ-ра</c:v>
                </c:pt>
                <c:pt idx="11">
                  <c:v>черч.</c:v>
                </c:pt>
                <c:pt idx="12">
                  <c:v>ОБЖ</c:v>
                </c:pt>
                <c:pt idx="13">
                  <c:v>англ.яз</c:v>
                </c:pt>
                <c:pt idx="14">
                  <c:v>нем.яз.</c:v>
                </c:pt>
              </c:strCache>
            </c:strRef>
          </c:cat>
          <c:val>
            <c:numRef>
              <c:f>'Диаграммы отношения к предметам'!$A$2:$O$2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axId val="59252736"/>
        <c:axId val="59254272"/>
      </c:barChart>
      <c:catAx>
        <c:axId val="59252736"/>
        <c:scaling>
          <c:orientation val="minMax"/>
        </c:scaling>
        <c:axPos val="b"/>
        <c:majorTickMark val="none"/>
        <c:tickLblPos val="nextTo"/>
        <c:crossAx val="59254272"/>
        <c:crosses val="autoZero"/>
        <c:auto val="1"/>
        <c:lblAlgn val="ctr"/>
        <c:lblOffset val="100"/>
      </c:catAx>
      <c:valAx>
        <c:axId val="59254272"/>
        <c:scaling>
          <c:orientation val="minMax"/>
        </c:scaling>
        <c:axPos val="l"/>
        <c:majorGridlines/>
        <c:numFmt formatCode="0.0" sourceLinked="1"/>
        <c:majorTickMark val="none"/>
        <c:tickLblPos val="nextTo"/>
        <c:crossAx val="59252736"/>
        <c:crosses val="autoZero"/>
        <c:crossBetween val="between"/>
      </c:valAx>
    </c:plotArea>
    <c:plotVisOnly val="1"/>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sz="1400"/>
            </a:pPr>
            <a:r>
              <a:rPr lang="ru-RU" sz="1400"/>
              <a:t>Количество учащихся предпочитающих данные предметы в % </a:t>
            </a:r>
          </a:p>
        </c:rich>
      </c:tx>
      <c:layout/>
    </c:title>
    <c:plotArea>
      <c:layout/>
      <c:barChart>
        <c:barDir val="col"/>
        <c:grouping val="clustered"/>
        <c:ser>
          <c:idx val="0"/>
          <c:order val="0"/>
          <c:cat>
            <c:strRef>
              <c:f>'Диаграммы отношения к предметам'!$A$20:$O$20</c:f>
              <c:strCache>
                <c:ptCount val="15"/>
                <c:pt idx="0">
                  <c:v>рус.яз.</c:v>
                </c:pt>
                <c:pt idx="1">
                  <c:v>литер.</c:v>
                </c:pt>
                <c:pt idx="2">
                  <c:v>матем.</c:v>
                </c:pt>
                <c:pt idx="3">
                  <c:v>инф.</c:v>
                </c:pt>
                <c:pt idx="4">
                  <c:v>физика</c:v>
                </c:pt>
                <c:pt idx="5">
                  <c:v>химия</c:v>
                </c:pt>
                <c:pt idx="6">
                  <c:v>биолог.</c:v>
                </c:pt>
                <c:pt idx="7">
                  <c:v>геогр.</c:v>
                </c:pt>
                <c:pt idx="8">
                  <c:v>истор.</c:v>
                </c:pt>
                <c:pt idx="9">
                  <c:v>общест.</c:v>
                </c:pt>
                <c:pt idx="10">
                  <c:v>физ-ра</c:v>
                </c:pt>
                <c:pt idx="11">
                  <c:v>черч.</c:v>
                </c:pt>
                <c:pt idx="12">
                  <c:v>ОБЖ</c:v>
                </c:pt>
                <c:pt idx="13">
                  <c:v>англ.яз</c:v>
                </c:pt>
                <c:pt idx="14">
                  <c:v>нем.яз.</c:v>
                </c:pt>
              </c:strCache>
            </c:strRef>
          </c:cat>
          <c:val>
            <c:numRef>
              <c:f>'Диаграммы отношения к предметам'!$A$21:$O$21</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axId val="60221696"/>
        <c:axId val="60444672"/>
      </c:barChart>
      <c:catAx>
        <c:axId val="60221696"/>
        <c:scaling>
          <c:orientation val="minMax"/>
        </c:scaling>
        <c:axPos val="b"/>
        <c:majorTickMark val="none"/>
        <c:tickLblPos val="nextTo"/>
        <c:crossAx val="60444672"/>
        <c:crosses val="autoZero"/>
        <c:auto val="1"/>
        <c:lblAlgn val="ctr"/>
        <c:lblOffset val="100"/>
      </c:catAx>
      <c:valAx>
        <c:axId val="60444672"/>
        <c:scaling>
          <c:orientation val="minMax"/>
        </c:scaling>
        <c:axPos val="l"/>
        <c:majorGridlines/>
        <c:numFmt formatCode="0.0" sourceLinked="1"/>
        <c:majorTickMark val="none"/>
        <c:tickLblPos val="nextTo"/>
        <c:crossAx val="60221696"/>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62803</xdr:colOff>
      <xdr:row>39</xdr:row>
      <xdr:rowOff>20934</xdr:rowOff>
    </xdr:from>
    <xdr:to>
      <xdr:col>5</xdr:col>
      <xdr:colOff>157006</xdr:colOff>
      <xdr:row>53</xdr:row>
      <xdr:rowOff>125605</xdr:rowOff>
    </xdr:to>
    <xdr:graphicFrame macro="">
      <xdr:nvGraphicFramePr>
        <xdr:cNvPr id="4" name="Диаграм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65239</xdr:colOff>
      <xdr:row>36</xdr:row>
      <xdr:rowOff>39144</xdr:rowOff>
    </xdr:from>
    <xdr:to>
      <xdr:col>12</xdr:col>
      <xdr:colOff>339246</xdr:colOff>
      <xdr:row>50</xdr:row>
      <xdr:rowOff>39144</xdr:rowOff>
    </xdr:to>
    <xdr:graphicFrame macro="">
      <xdr:nvGraphicFramePr>
        <xdr:cNvPr id="4" name="Диаграм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3</xdr:row>
      <xdr:rowOff>47625</xdr:rowOff>
    </xdr:from>
    <xdr:to>
      <xdr:col>15</xdr:col>
      <xdr:colOff>9524</xdr:colOff>
      <xdr:row>17</xdr:row>
      <xdr:rowOff>123825</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22</xdr:row>
      <xdr:rowOff>47625</xdr:rowOff>
    </xdr:from>
    <xdr:to>
      <xdr:col>15</xdr:col>
      <xdr:colOff>19050</xdr:colOff>
      <xdr:row>36</xdr:row>
      <xdr:rowOff>123825</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Таблица2" displayName="Таблица2" ref="A6:N33" totalsRowShown="0" headerRowDxfId="121" headerRowBorderDxfId="120" tableBorderDxfId="119" totalsRowBorderDxfId="118">
  <autoFilter ref="A6:N33">
    <filterColumn colId="1"/>
    <filterColumn colId="2"/>
    <filterColumn colId="3"/>
    <filterColumn colId="4"/>
    <filterColumn colId="5"/>
    <filterColumn colId="6"/>
    <filterColumn colId="7"/>
    <filterColumn colId="8"/>
    <filterColumn colId="9"/>
    <filterColumn colId="10"/>
    <filterColumn colId="11"/>
    <filterColumn colId="12"/>
    <filterColumn colId="13"/>
  </autoFilter>
  <sortState ref="A7:N30">
    <sortCondition ref="B7"/>
  </sortState>
  <tableColumns count="14">
    <tableColumn id="1" name="№" dataDxfId="20"/>
    <tableColumn id="2" name="Ф.И. учащегося" dataDxfId="21"/>
    <tableColumn id="3" name="1" dataDxfId="117"/>
    <tableColumn id="4" name="2" dataDxfId="116"/>
    <tableColumn id="5" name="3" dataDxfId="115"/>
    <tableColumn id="6" name="4" dataDxfId="114"/>
    <tableColumn id="7" name="5" dataDxfId="113"/>
    <tableColumn id="8" name="6" dataDxfId="112"/>
    <tableColumn id="9" name="7" dataDxfId="111"/>
    <tableColumn id="10" name="8" dataDxfId="110"/>
    <tableColumn id="11" name="9" dataDxfId="109"/>
    <tableColumn id="12" name="10" dataDxfId="24"/>
    <tableColumn id="13" name="Сумма" dataDxfId="22">
      <calculatedColumnFormula>(IF(C7="а",1,0))+(IF(D7="б",1,0))+(IF(E7="в",1,0))+(IF(F7="а",1,0))+(IF(G7="б",1,0))+(IF(H7="в",1,0))+(IF(I7="в",1,0))+(IF(J7="а",1,0))+(IF(K7="б",1,0))+(IF(L7="б",1,0))</calculatedColumnFormula>
    </tableColumn>
    <tableColumn id="14" name="Уровень " dataDxfId="23">
      <calculatedColumnFormula>IF(AND(M7&gt;=0,M7&lt;=3),"н",IF(AND(M7&gt;=4,M7&lt;=7),"с",IF(AND(M7&gt;=8,M7&lt;=10),"в")))</calculatedColumnFormula>
    </tableColumn>
  </tableColumns>
  <tableStyleInfo showFirstColumn="0" showLastColumn="0" showRowStripes="1" showColumnStripes="0"/>
</table>
</file>

<file path=xl/tables/table2.xml><?xml version="1.0" encoding="utf-8"?>
<table xmlns="http://schemas.openxmlformats.org/spreadsheetml/2006/main" id="3" name="Таблица3" displayName="Таблица3" ref="A35:D38" totalsRowShown="0" headerRowDxfId="15" dataDxfId="14" headerRowBorderDxfId="108" tableBorderDxfId="107" totalsRowBorderDxfId="106">
  <autoFilter ref="A35:D38">
    <filterColumn colId="1"/>
    <filterColumn colId="2"/>
    <filterColumn colId="3"/>
  </autoFilter>
  <tableColumns count="4">
    <tableColumn id="1" name="Уровень" dataDxfId="19"/>
    <tableColumn id="2" name="Описание" dataDxfId="18"/>
    <tableColumn id="3" name="Количество" dataDxfId="17">
      <calculatedColumnFormula>COUNTIF(N7:N27,"н")</calculatedColumnFormula>
    </tableColumn>
    <tableColumn id="4" name="%" dataDxfId="16">
      <calculatedColumnFormula>Таблица3[[#This Row],[Количество]]/$I$35*100</calculatedColumnFormula>
    </tableColumn>
  </tableColumns>
  <tableStyleInfo showFirstColumn="0" showLastColumn="0" showRowStripes="1" showColumnStripes="0"/>
</table>
</file>

<file path=xl/tables/table3.xml><?xml version="1.0" encoding="utf-8"?>
<table xmlns="http://schemas.openxmlformats.org/spreadsheetml/2006/main" id="1" name="Таблица1" displayName="Таблица1" ref="A6:N33" totalsRowCount="1" headerRowDxfId="105" dataDxfId="103" totalsRowDxfId="34" headerRowBorderDxfId="104" tableBorderDxfId="102" totalsRowBorderDxfId="101">
  <autoFilter ref="A6:N32"/>
  <sortState ref="A7:N32">
    <sortCondition ref="B7"/>
  </sortState>
  <tableColumns count="14">
    <tableColumn id="1" name="№" dataDxfId="26" totalsRowDxfId="25"/>
    <tableColumn id="2" name="Ф.И. учащегося" totalsRowLabel="Среднее значение по классу" dataDxfId="27" totalsRowDxfId="47"/>
    <tableColumn id="3" name="1" dataDxfId="100" totalsRowDxfId="46"/>
    <tableColumn id="4" name="2" dataDxfId="99" totalsRowDxfId="45"/>
    <tableColumn id="5" name="3" dataDxfId="98" totalsRowDxfId="44"/>
    <tableColumn id="6" name="4" dataDxfId="97" totalsRowDxfId="43"/>
    <tableColumn id="7" name="5" dataDxfId="96" totalsRowDxfId="42"/>
    <tableColumn id="8" name="6" dataDxfId="95" totalsRowDxfId="41"/>
    <tableColumn id="9" name="7" dataDxfId="94" totalsRowDxfId="40"/>
    <tableColumn id="10" name="8" dataDxfId="93" totalsRowDxfId="39"/>
    <tableColumn id="11" name="9" dataDxfId="92" totalsRowDxfId="38"/>
    <tableColumn id="12" name="10" dataDxfId="50" totalsRowDxfId="37"/>
    <tableColumn id="13" name="Сумма" totalsRowFunction="custom" dataDxfId="49" totalsRowDxfId="36">
      <calculatedColumnFormula>(IF(C7="б",3,IF(C7="а",1,0))+(IF(D7="в",3,IF(D7="б",1,0))+(IF(E7="в",3,IF(E7="а",1,0))+(IF(F7="а",3,IF(F7="б",1,0))+(IF(G7="б",3,IF(G7="в",1,0))+(IF(H7="в",3,IF(H7="а",1,0))+(IF(I7="а",3,IF(I7="б",1,0))+(IF(J7="в",3,IF(J7="а",1,0))+(IF(K7="б",3,IF(K7="а",1,0))+(IF(L7="а",3,IF(J7="б",1,0))))))))))))</calculatedColumnFormula>
      <totalsRowFormula>AVERAGE(M7:M32)</totalsRowFormula>
    </tableColumn>
    <tableColumn id="14" name="Уровень" dataDxfId="48" totalsRowDxfId="35">
      <calculatedColumnFormula>IF(AND(M7&gt;=0,M7&lt;=9),1,IF(AND(M7&gt;=10,M7&lt;=14),2,IF(AND(M7&gt;=15,M7&lt;=19),3,IF(AND(M7&gt;=20,M7&lt;=24),4,IF(AND(M7&gt;=25,M7&lt;=30),5)))))</calculatedColumnFormula>
    </tableColumn>
  </tableColumns>
  <tableStyleInfo showFirstColumn="0" showLastColumn="0" showRowStripes="1" showColumnStripes="0"/>
</table>
</file>

<file path=xl/tables/table4.xml><?xml version="1.0" encoding="utf-8"?>
<table xmlns="http://schemas.openxmlformats.org/spreadsheetml/2006/main" id="4" name="Таблица25" displayName="Таблица25" ref="A35:D41" totalsRowShown="0" headerRowDxfId="29" dataDxfId="28" headerRowBorderDxfId="91" tableBorderDxfId="90" totalsRowBorderDxfId="89">
  <autoFilter ref="A35:D41"/>
  <tableColumns count="4">
    <tableColumn id="1" name="Уровень" dataDxfId="33"/>
    <tableColumn id="2" name="Мотивация" dataDxfId="32"/>
    <tableColumn id="3" name="Кол-во" dataDxfId="31"/>
    <tableColumn id="4" name="%" dataDxfId="30">
      <calculatedColumnFormula>Таблица25[[#This Row],[Кол-во]]/$G$35*100</calculatedColumnFormula>
    </tableColumn>
  </tableColumns>
  <tableStyleInfo showFirstColumn="0" showLastColumn="0" showRowStripes="1" showColumnStripes="0"/>
</table>
</file>

<file path=xl/tables/table5.xml><?xml version="1.0" encoding="utf-8"?>
<table xmlns="http://schemas.openxmlformats.org/spreadsheetml/2006/main" id="5" name="Таблица16" displayName="Таблица16" ref="A3:P30" totalsRowShown="0" headerRowDxfId="88" dataDxfId="86" headerRowBorderDxfId="87" tableBorderDxfId="85" totalsRowBorderDxfId="84">
  <autoFilter ref="A3:P30"/>
  <sortState ref="A4:P30">
    <sortCondition ref="B4"/>
  </sortState>
  <tableColumns count="16">
    <tableColumn id="1" name="№" dataDxfId="83"/>
    <tableColumn id="2" name="Ф. И. учащегося" dataDxfId="82"/>
    <tableColumn id="3" name="1" dataDxfId="81"/>
    <tableColumn id="4" name="2" dataDxfId="80"/>
    <tableColumn id="5" name="3" dataDxfId="79"/>
    <tableColumn id="6" name="4" dataDxfId="78"/>
    <tableColumn id="7" name="5" dataDxfId="77"/>
    <tableColumn id="8" name="6" dataDxfId="76"/>
    <tableColumn id="9" name="7" dataDxfId="75"/>
    <tableColumn id="10" name="8" dataDxfId="74"/>
    <tableColumn id="11" name="9" dataDxfId="73"/>
    <tableColumn id="12" name="Э" dataDxfId="72" dataCellStyle="Акцент2"/>
    <tableColumn id="13" name="К" dataDxfId="71" dataCellStyle="Акцент3"/>
    <tableColumn id="14" name="П" dataDxfId="7" dataCellStyle="Акцент4"/>
    <tableColumn id="15" name="среднее" dataDxfId="5"/>
    <tableColumn id="16" name="уровень" dataDxfId="6" dataCellStyle="Акцент1"/>
  </tableColumns>
  <tableStyleInfo showFirstColumn="0" showLastColumn="0" showRowStripes="1" showColumnStripes="0"/>
</table>
</file>

<file path=xl/tables/table6.xml><?xml version="1.0" encoding="utf-8"?>
<table xmlns="http://schemas.openxmlformats.org/spreadsheetml/2006/main" id="6" name="Таблица27" displayName="Таблица27" ref="A32:D37" totalsRowShown="0" headerRowDxfId="9" dataDxfId="8" headerRowBorderDxfId="70" tableBorderDxfId="69" totalsRowBorderDxfId="68">
  <autoFilter ref="A32:D37"/>
  <tableColumns count="4">
    <tableColumn id="1" name="Уровень" dataDxfId="13"/>
    <tableColumn id="2" name="Характеристика климата" dataDxfId="12"/>
    <tableColumn id="3" name="Кол-во" dataDxfId="11"/>
    <tableColumn id="4" name="%" dataDxfId="10">
      <calculatedColumnFormula>Таблица27[[#This Row],[Кол-во]]/$A$29*100</calculatedColumnFormula>
    </tableColumn>
  </tableColumns>
  <tableStyleInfo showFirstColumn="0" showLastColumn="0" showRowStripes="1" showColumnStripes="0"/>
</table>
</file>

<file path=xl/tables/table7.xml><?xml version="1.0" encoding="utf-8"?>
<table xmlns="http://schemas.openxmlformats.org/spreadsheetml/2006/main" id="7" name="Таблица18" displayName="Таблица18" ref="A4:R34" totalsRowShown="0" headerRowDxfId="67" headerRowBorderDxfId="66" tableBorderDxfId="65" totalsRowBorderDxfId="64">
  <autoFilter ref="A4:R34">
    <filterColumn colId="10"/>
    <filterColumn colId="11"/>
    <filterColumn colId="12"/>
    <filterColumn colId="13"/>
    <filterColumn colId="14"/>
  </autoFilter>
  <tableColumns count="18">
    <tableColumn id="1" name="№" dataDxfId="3"/>
    <tableColumn id="2" name="рус.яз." dataDxfId="4"/>
    <tableColumn id="3" name="литер." dataDxfId="63"/>
    <tableColumn id="4" name="матем." dataDxfId="62"/>
    <tableColumn id="5" name="инф." dataDxfId="61"/>
    <tableColumn id="6" name="физика" dataDxfId="60"/>
    <tableColumn id="7" name="химия" dataDxfId="59"/>
    <tableColumn id="8" name="биолог." dataDxfId="58"/>
    <tableColumn id="9" name="геогр." dataDxfId="57"/>
    <tableColumn id="10" name="истор." dataDxfId="56"/>
    <tableColumn id="15" name="общест." dataDxfId="55"/>
    <tableColumn id="14" name="физ-ра" dataDxfId="54"/>
    <tableColumn id="16" name="черч." dataDxfId="53"/>
    <tableColumn id="17" name="ОБЖ" dataDxfId="52"/>
    <tableColumn id="18" name="англ.яз" dataDxfId="51"/>
    <tableColumn id="11" name="нем.яз." dataDxfId="2"/>
    <tableColumn id="12" name="средн." dataDxfId="0"/>
    <tableColumn id="13" name="интерес" dataDxfId="1"/>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U38"/>
  <sheetViews>
    <sheetView zoomScale="77" zoomScaleNormal="77" workbookViewId="0">
      <selection activeCell="K50" sqref="K50"/>
    </sheetView>
  </sheetViews>
  <sheetFormatPr defaultRowHeight="15"/>
  <cols>
    <col min="1" max="1" width="11.7109375" customWidth="1"/>
    <col min="2" max="2" width="27.28515625" customWidth="1"/>
    <col min="3" max="3" width="9.85546875" customWidth="1"/>
  </cols>
  <sheetData>
    <row r="1" spans="1:21">
      <c r="A1" s="23" t="s">
        <v>67</v>
      </c>
      <c r="B1" s="24"/>
      <c r="C1" s="24"/>
      <c r="D1" s="24"/>
      <c r="E1" s="24"/>
      <c r="F1" s="24"/>
      <c r="G1" s="24"/>
      <c r="H1" s="24"/>
      <c r="I1" s="24"/>
      <c r="J1" s="24"/>
      <c r="K1" s="24"/>
      <c r="L1" s="24"/>
      <c r="M1" s="24"/>
      <c r="N1" s="24"/>
    </row>
    <row r="2" spans="1:21">
      <c r="A2" s="24"/>
      <c r="B2" s="24"/>
      <c r="C2" s="24"/>
      <c r="D2" s="24"/>
      <c r="E2" s="24"/>
      <c r="F2" s="24"/>
      <c r="G2" s="24"/>
      <c r="H2" s="24"/>
      <c r="I2" s="24"/>
      <c r="J2" s="24"/>
      <c r="K2" s="24"/>
      <c r="L2" s="24"/>
      <c r="M2" s="24"/>
      <c r="N2" s="24"/>
    </row>
    <row r="3" spans="1:21">
      <c r="A3" s="24"/>
      <c r="B3" s="24"/>
      <c r="C3" s="24"/>
      <c r="D3" s="24"/>
      <c r="E3" s="24"/>
      <c r="F3" s="24"/>
      <c r="G3" s="24"/>
      <c r="H3" s="24"/>
      <c r="I3" s="24"/>
      <c r="J3" s="24"/>
      <c r="K3" s="24"/>
      <c r="L3" s="24"/>
      <c r="M3" s="24"/>
      <c r="N3" s="24"/>
    </row>
    <row r="6" spans="1:21">
      <c r="A6" s="36" t="s">
        <v>0</v>
      </c>
      <c r="B6" s="9" t="s">
        <v>1</v>
      </c>
      <c r="C6" s="6" t="s">
        <v>2</v>
      </c>
      <c r="D6" s="6" t="s">
        <v>3</v>
      </c>
      <c r="E6" s="6" t="s">
        <v>4</v>
      </c>
      <c r="F6" s="6" t="s">
        <v>5</v>
      </c>
      <c r="G6" s="6" t="s">
        <v>6</v>
      </c>
      <c r="H6" s="6" t="s">
        <v>7</v>
      </c>
      <c r="I6" s="6" t="s">
        <v>8</v>
      </c>
      <c r="J6" s="6" t="s">
        <v>9</v>
      </c>
      <c r="K6" s="6" t="s">
        <v>10</v>
      </c>
      <c r="L6" s="6" t="s">
        <v>11</v>
      </c>
      <c r="M6" s="46" t="s">
        <v>12</v>
      </c>
      <c r="N6" s="47" t="s">
        <v>13</v>
      </c>
      <c r="P6" s="25" t="s">
        <v>68</v>
      </c>
      <c r="Q6" s="26"/>
      <c r="R6" s="26"/>
      <c r="S6" s="26"/>
      <c r="T6" s="26"/>
      <c r="U6" s="26"/>
    </row>
    <row r="7" spans="1:21">
      <c r="A7" s="39">
        <v>1</v>
      </c>
      <c r="B7" s="5"/>
      <c r="C7" s="8"/>
      <c r="D7" s="8"/>
      <c r="E7" s="8"/>
      <c r="F7" s="8"/>
      <c r="G7" s="8"/>
      <c r="H7" s="8"/>
      <c r="I7" s="8"/>
      <c r="J7" s="8"/>
      <c r="K7" s="8"/>
      <c r="L7" s="8"/>
      <c r="M7" s="49">
        <f t="shared" ref="M7:M32" si="0">(IF(C7="а",1,0))+(IF(D7="б",1,0))+(IF(E7="в",1,0))+(IF(F7="а",1,0))+(IF(G7="б",1,0))+(IF(H7="в",1,0))+(IF(I7="в",1,0))+(IF(J7="а",1,0))+(IF(K7="б",1,0))+(IF(L7="б",1,0))</f>
        <v>0</v>
      </c>
      <c r="N7" s="48" t="str">
        <f t="shared" ref="N7:N32" si="1">IF(AND(M7&gt;=0,M7&lt;=3),"н",IF(AND(M7&gt;=4,M7&lt;=7),"с",IF(AND(M7&gt;=8,M7&lt;=10),"в")))</f>
        <v>н</v>
      </c>
      <c r="P7" s="26"/>
      <c r="Q7" s="26"/>
      <c r="R7" s="26"/>
      <c r="S7" s="26"/>
      <c r="T7" s="26"/>
      <c r="U7" s="26"/>
    </row>
    <row r="8" spans="1:21">
      <c r="A8" s="39">
        <v>2</v>
      </c>
      <c r="B8" s="5"/>
      <c r="C8" s="8"/>
      <c r="D8" s="8"/>
      <c r="E8" s="8"/>
      <c r="F8" s="8"/>
      <c r="G8" s="8"/>
      <c r="H8" s="8"/>
      <c r="I8" s="8"/>
      <c r="J8" s="8"/>
      <c r="K8" s="8"/>
      <c r="L8" s="8"/>
      <c r="M8" s="49">
        <f t="shared" si="0"/>
        <v>0</v>
      </c>
      <c r="N8" s="48" t="str">
        <f t="shared" si="1"/>
        <v>н</v>
      </c>
      <c r="P8" s="26"/>
      <c r="Q8" s="26"/>
      <c r="R8" s="26"/>
      <c r="S8" s="26"/>
      <c r="T8" s="26"/>
      <c r="U8" s="26"/>
    </row>
    <row r="9" spans="1:21">
      <c r="A9" s="39">
        <v>3</v>
      </c>
      <c r="B9" s="5"/>
      <c r="C9" s="8"/>
      <c r="D9" s="8"/>
      <c r="E9" s="8"/>
      <c r="F9" s="8"/>
      <c r="G9" s="8"/>
      <c r="H9" s="8"/>
      <c r="I9" s="8"/>
      <c r="J9" s="8"/>
      <c r="K9" s="8"/>
      <c r="L9" s="8"/>
      <c r="M9" s="49">
        <f t="shared" si="0"/>
        <v>0</v>
      </c>
      <c r="N9" s="48" t="str">
        <f t="shared" si="1"/>
        <v>н</v>
      </c>
      <c r="P9" s="26"/>
      <c r="Q9" s="26"/>
      <c r="R9" s="26"/>
      <c r="S9" s="26"/>
      <c r="T9" s="26"/>
      <c r="U9" s="26"/>
    </row>
    <row r="10" spans="1:21">
      <c r="A10" s="39">
        <v>4</v>
      </c>
      <c r="B10" s="5"/>
      <c r="C10" s="8"/>
      <c r="D10" s="8"/>
      <c r="E10" s="8"/>
      <c r="F10" s="8"/>
      <c r="G10" s="8"/>
      <c r="H10" s="8"/>
      <c r="I10" s="8"/>
      <c r="J10" s="8"/>
      <c r="K10" s="8"/>
      <c r="L10" s="8"/>
      <c r="M10" s="49">
        <f t="shared" si="0"/>
        <v>0</v>
      </c>
      <c r="N10" s="48" t="str">
        <f t="shared" si="1"/>
        <v>н</v>
      </c>
      <c r="P10" s="26"/>
      <c r="Q10" s="26"/>
      <c r="R10" s="26"/>
      <c r="S10" s="26"/>
      <c r="T10" s="26"/>
      <c r="U10" s="26"/>
    </row>
    <row r="11" spans="1:21">
      <c r="A11" s="39">
        <v>5</v>
      </c>
      <c r="B11" s="5"/>
      <c r="C11" s="8"/>
      <c r="D11" s="8"/>
      <c r="E11" s="8"/>
      <c r="F11" s="8"/>
      <c r="G11" s="8"/>
      <c r="H11" s="8"/>
      <c r="I11" s="8"/>
      <c r="J11" s="8"/>
      <c r="K11" s="8"/>
      <c r="L11" s="8"/>
      <c r="M11" s="49">
        <f t="shared" si="0"/>
        <v>0</v>
      </c>
      <c r="N11" s="48" t="str">
        <f t="shared" si="1"/>
        <v>н</v>
      </c>
      <c r="P11" s="26"/>
      <c r="Q11" s="26"/>
      <c r="R11" s="26"/>
      <c r="S11" s="26"/>
      <c r="T11" s="26"/>
      <c r="U11" s="26"/>
    </row>
    <row r="12" spans="1:21">
      <c r="A12" s="39">
        <v>6</v>
      </c>
      <c r="B12" s="5"/>
      <c r="C12" s="8"/>
      <c r="D12" s="8"/>
      <c r="E12" s="8"/>
      <c r="F12" s="8"/>
      <c r="G12" s="8"/>
      <c r="H12" s="8"/>
      <c r="I12" s="8"/>
      <c r="J12" s="8"/>
      <c r="K12" s="8"/>
      <c r="L12" s="8"/>
      <c r="M12" s="49">
        <f t="shared" si="0"/>
        <v>0</v>
      </c>
      <c r="N12" s="48" t="str">
        <f t="shared" si="1"/>
        <v>н</v>
      </c>
      <c r="P12" s="26"/>
      <c r="Q12" s="26"/>
      <c r="R12" s="26"/>
      <c r="S12" s="26"/>
      <c r="T12" s="26"/>
      <c r="U12" s="26"/>
    </row>
    <row r="13" spans="1:21">
      <c r="A13" s="39">
        <v>7</v>
      </c>
      <c r="B13" s="5"/>
      <c r="C13" s="8"/>
      <c r="D13" s="8"/>
      <c r="E13" s="8"/>
      <c r="F13" s="8"/>
      <c r="G13" s="8"/>
      <c r="H13" s="8"/>
      <c r="I13" s="8"/>
      <c r="J13" s="8"/>
      <c r="K13" s="8"/>
      <c r="L13" s="8"/>
      <c r="M13" s="49">
        <f t="shared" si="0"/>
        <v>0</v>
      </c>
      <c r="N13" s="48" t="str">
        <f t="shared" si="1"/>
        <v>н</v>
      </c>
      <c r="P13" s="26"/>
      <c r="Q13" s="26"/>
      <c r="R13" s="26"/>
      <c r="S13" s="26"/>
      <c r="T13" s="26"/>
      <c r="U13" s="26"/>
    </row>
    <row r="14" spans="1:21">
      <c r="A14" s="39">
        <v>8</v>
      </c>
      <c r="B14" s="7"/>
      <c r="C14" s="8"/>
      <c r="D14" s="8"/>
      <c r="E14" s="8"/>
      <c r="F14" s="8"/>
      <c r="G14" s="8"/>
      <c r="H14" s="8"/>
      <c r="I14" s="8"/>
      <c r="J14" s="8"/>
      <c r="K14" s="8"/>
      <c r="L14" s="8"/>
      <c r="M14" s="49">
        <f t="shared" si="0"/>
        <v>0</v>
      </c>
      <c r="N14" s="48" t="str">
        <f t="shared" si="1"/>
        <v>н</v>
      </c>
      <c r="P14" s="26"/>
      <c r="Q14" s="26"/>
      <c r="R14" s="26"/>
      <c r="S14" s="26"/>
      <c r="T14" s="26"/>
      <c r="U14" s="26"/>
    </row>
    <row r="15" spans="1:21">
      <c r="A15" s="39">
        <v>9</v>
      </c>
      <c r="B15" s="5"/>
      <c r="C15" s="8"/>
      <c r="D15" s="8"/>
      <c r="E15" s="8"/>
      <c r="F15" s="8"/>
      <c r="G15" s="8"/>
      <c r="H15" s="8"/>
      <c r="I15" s="8"/>
      <c r="J15" s="8"/>
      <c r="K15" s="8"/>
      <c r="L15" s="8"/>
      <c r="M15" s="49">
        <f t="shared" si="0"/>
        <v>0</v>
      </c>
      <c r="N15" s="48" t="str">
        <f t="shared" si="1"/>
        <v>н</v>
      </c>
      <c r="P15" s="26"/>
      <c r="Q15" s="26"/>
      <c r="R15" s="26"/>
      <c r="S15" s="26"/>
      <c r="T15" s="26"/>
      <c r="U15" s="26"/>
    </row>
    <row r="16" spans="1:21">
      <c r="A16" s="39">
        <v>10</v>
      </c>
      <c r="B16" s="7"/>
      <c r="C16" s="8"/>
      <c r="D16" s="8"/>
      <c r="E16" s="8"/>
      <c r="F16" s="8"/>
      <c r="G16" s="8"/>
      <c r="H16" s="8"/>
      <c r="I16" s="8"/>
      <c r="J16" s="8"/>
      <c r="K16" s="8"/>
      <c r="L16" s="8"/>
      <c r="M16" s="49">
        <f t="shared" si="0"/>
        <v>0</v>
      </c>
      <c r="N16" s="48" t="str">
        <f t="shared" si="1"/>
        <v>н</v>
      </c>
      <c r="P16" s="26"/>
      <c r="Q16" s="26"/>
      <c r="R16" s="26"/>
      <c r="S16" s="26"/>
      <c r="T16" s="26"/>
      <c r="U16" s="26"/>
    </row>
    <row r="17" spans="1:21">
      <c r="A17" s="39">
        <v>11</v>
      </c>
      <c r="B17" s="5"/>
      <c r="C17" s="8"/>
      <c r="D17" s="8"/>
      <c r="E17" s="8"/>
      <c r="F17" s="8"/>
      <c r="G17" s="8"/>
      <c r="H17" s="8"/>
      <c r="I17" s="8"/>
      <c r="J17" s="8"/>
      <c r="K17" s="8"/>
      <c r="L17" s="8"/>
      <c r="M17" s="49">
        <f t="shared" si="0"/>
        <v>0</v>
      </c>
      <c r="N17" s="48" t="str">
        <f t="shared" si="1"/>
        <v>н</v>
      </c>
      <c r="P17" s="26"/>
      <c r="Q17" s="26"/>
      <c r="R17" s="26"/>
      <c r="S17" s="26"/>
      <c r="T17" s="26"/>
      <c r="U17" s="26"/>
    </row>
    <row r="18" spans="1:21">
      <c r="A18" s="39">
        <v>12</v>
      </c>
      <c r="B18" s="5"/>
      <c r="C18" s="8"/>
      <c r="D18" s="8"/>
      <c r="E18" s="8"/>
      <c r="F18" s="8"/>
      <c r="G18" s="8"/>
      <c r="H18" s="8"/>
      <c r="I18" s="8"/>
      <c r="J18" s="8"/>
      <c r="K18" s="8"/>
      <c r="L18" s="8"/>
      <c r="M18" s="49">
        <f t="shared" si="0"/>
        <v>0</v>
      </c>
      <c r="N18" s="48" t="str">
        <f t="shared" si="1"/>
        <v>н</v>
      </c>
      <c r="P18" s="26"/>
      <c r="Q18" s="26"/>
      <c r="R18" s="26"/>
      <c r="S18" s="26"/>
      <c r="T18" s="26"/>
      <c r="U18" s="26"/>
    </row>
    <row r="19" spans="1:21">
      <c r="A19" s="39">
        <v>13</v>
      </c>
      <c r="B19" s="5"/>
      <c r="C19" s="8"/>
      <c r="D19" s="8"/>
      <c r="E19" s="8"/>
      <c r="F19" s="8"/>
      <c r="G19" s="8"/>
      <c r="H19" s="8"/>
      <c r="I19" s="8"/>
      <c r="J19" s="8"/>
      <c r="K19" s="8"/>
      <c r="L19" s="8"/>
      <c r="M19" s="49">
        <f t="shared" si="0"/>
        <v>0</v>
      </c>
      <c r="N19" s="48" t="str">
        <f t="shared" si="1"/>
        <v>н</v>
      </c>
      <c r="P19" s="26"/>
      <c r="Q19" s="26"/>
      <c r="R19" s="26"/>
      <c r="S19" s="26"/>
      <c r="T19" s="26"/>
      <c r="U19" s="26"/>
    </row>
    <row r="20" spans="1:21">
      <c r="A20" s="39">
        <v>14</v>
      </c>
      <c r="B20" s="7"/>
      <c r="C20" s="8"/>
      <c r="D20" s="8"/>
      <c r="E20" s="8"/>
      <c r="F20" s="8"/>
      <c r="G20" s="8"/>
      <c r="H20" s="8"/>
      <c r="I20" s="8"/>
      <c r="J20" s="8"/>
      <c r="K20" s="8"/>
      <c r="L20" s="8"/>
      <c r="M20" s="49">
        <f t="shared" si="0"/>
        <v>0</v>
      </c>
      <c r="N20" s="48" t="str">
        <f t="shared" si="1"/>
        <v>н</v>
      </c>
      <c r="P20" s="26"/>
      <c r="Q20" s="26"/>
      <c r="R20" s="26"/>
      <c r="S20" s="26"/>
      <c r="T20" s="26"/>
      <c r="U20" s="26"/>
    </row>
    <row r="21" spans="1:21">
      <c r="A21" s="39">
        <v>15</v>
      </c>
      <c r="B21" s="5"/>
      <c r="C21" s="8"/>
      <c r="D21" s="8"/>
      <c r="E21" s="8"/>
      <c r="F21" s="8"/>
      <c r="G21" s="8"/>
      <c r="H21" s="8"/>
      <c r="I21" s="8"/>
      <c r="J21" s="8"/>
      <c r="K21" s="8"/>
      <c r="L21" s="8"/>
      <c r="M21" s="49">
        <f t="shared" si="0"/>
        <v>0</v>
      </c>
      <c r="N21" s="48" t="str">
        <f t="shared" si="1"/>
        <v>н</v>
      </c>
      <c r="P21" s="26"/>
      <c r="Q21" s="26"/>
      <c r="R21" s="26"/>
      <c r="S21" s="26"/>
      <c r="T21" s="26"/>
      <c r="U21" s="26"/>
    </row>
    <row r="22" spans="1:21">
      <c r="A22" s="39">
        <v>16</v>
      </c>
      <c r="B22" s="5"/>
      <c r="C22" s="8"/>
      <c r="D22" s="8"/>
      <c r="E22" s="8"/>
      <c r="F22" s="8"/>
      <c r="G22" s="8"/>
      <c r="H22" s="8"/>
      <c r="I22" s="8"/>
      <c r="J22" s="8"/>
      <c r="K22" s="8"/>
      <c r="L22" s="8"/>
      <c r="M22" s="49">
        <f t="shared" si="0"/>
        <v>0</v>
      </c>
      <c r="N22" s="48" t="str">
        <f t="shared" si="1"/>
        <v>н</v>
      </c>
      <c r="P22" s="26"/>
      <c r="Q22" s="26"/>
      <c r="R22" s="26"/>
      <c r="S22" s="26"/>
      <c r="T22" s="26"/>
      <c r="U22" s="26"/>
    </row>
    <row r="23" spans="1:21">
      <c r="A23" s="39">
        <v>17</v>
      </c>
      <c r="B23" s="7"/>
      <c r="C23" s="8"/>
      <c r="D23" s="8"/>
      <c r="E23" s="8"/>
      <c r="F23" s="8"/>
      <c r="G23" s="8"/>
      <c r="H23" s="8"/>
      <c r="I23" s="8"/>
      <c r="J23" s="8"/>
      <c r="K23" s="8"/>
      <c r="L23" s="8"/>
      <c r="M23" s="49">
        <f t="shared" si="0"/>
        <v>0</v>
      </c>
      <c r="N23" s="48" t="str">
        <f t="shared" si="1"/>
        <v>н</v>
      </c>
      <c r="P23" s="26"/>
      <c r="Q23" s="26"/>
      <c r="R23" s="26"/>
      <c r="S23" s="26"/>
      <c r="T23" s="26"/>
      <c r="U23" s="26"/>
    </row>
    <row r="24" spans="1:21">
      <c r="A24" s="39">
        <v>18</v>
      </c>
      <c r="B24" s="7"/>
      <c r="C24" s="8"/>
      <c r="D24" s="8"/>
      <c r="E24" s="8"/>
      <c r="F24" s="8"/>
      <c r="G24" s="8"/>
      <c r="H24" s="8"/>
      <c r="I24" s="8"/>
      <c r="J24" s="8"/>
      <c r="K24" s="8"/>
      <c r="L24" s="8"/>
      <c r="M24" s="49">
        <f t="shared" si="0"/>
        <v>0</v>
      </c>
      <c r="N24" s="48" t="str">
        <f t="shared" si="1"/>
        <v>н</v>
      </c>
      <c r="P24" s="26"/>
      <c r="Q24" s="26"/>
      <c r="R24" s="26"/>
      <c r="S24" s="26"/>
      <c r="T24" s="26"/>
      <c r="U24" s="26"/>
    </row>
    <row r="25" spans="1:21">
      <c r="A25" s="39">
        <v>19</v>
      </c>
      <c r="B25" s="5"/>
      <c r="C25" s="8"/>
      <c r="D25" s="8"/>
      <c r="E25" s="8"/>
      <c r="F25" s="8"/>
      <c r="G25" s="8"/>
      <c r="H25" s="8"/>
      <c r="I25" s="8"/>
      <c r="J25" s="8"/>
      <c r="K25" s="8"/>
      <c r="L25" s="8"/>
      <c r="M25" s="49">
        <f t="shared" si="0"/>
        <v>0</v>
      </c>
      <c r="N25" s="48" t="str">
        <f t="shared" si="1"/>
        <v>н</v>
      </c>
      <c r="P25" s="26"/>
      <c r="Q25" s="26"/>
      <c r="R25" s="26"/>
      <c r="S25" s="26"/>
      <c r="T25" s="26"/>
      <c r="U25" s="26"/>
    </row>
    <row r="26" spans="1:21">
      <c r="A26" s="39">
        <v>20</v>
      </c>
      <c r="B26" s="7"/>
      <c r="C26" s="8"/>
      <c r="D26" s="8"/>
      <c r="E26" s="8"/>
      <c r="F26" s="8"/>
      <c r="G26" s="8"/>
      <c r="H26" s="8"/>
      <c r="I26" s="8"/>
      <c r="J26" s="8"/>
      <c r="K26" s="8"/>
      <c r="L26" s="8"/>
      <c r="M26" s="49">
        <f t="shared" si="0"/>
        <v>0</v>
      </c>
      <c r="N26" s="48" t="str">
        <f t="shared" si="1"/>
        <v>н</v>
      </c>
      <c r="P26" s="26"/>
      <c r="Q26" s="26"/>
      <c r="R26" s="26"/>
      <c r="S26" s="26"/>
      <c r="T26" s="26"/>
      <c r="U26" s="26"/>
    </row>
    <row r="27" spans="1:21">
      <c r="A27" s="39">
        <v>21</v>
      </c>
      <c r="B27" s="5"/>
      <c r="C27" s="8"/>
      <c r="D27" s="8"/>
      <c r="E27" s="8"/>
      <c r="F27" s="8"/>
      <c r="G27" s="8"/>
      <c r="H27" s="8"/>
      <c r="I27" s="8"/>
      <c r="J27" s="8"/>
      <c r="K27" s="8"/>
      <c r="L27" s="8"/>
      <c r="M27" s="49">
        <f t="shared" si="0"/>
        <v>0</v>
      </c>
      <c r="N27" s="48" t="str">
        <f t="shared" si="1"/>
        <v>н</v>
      </c>
      <c r="P27" s="26"/>
      <c r="Q27" s="26"/>
      <c r="R27" s="26"/>
      <c r="S27" s="26"/>
      <c r="T27" s="26"/>
      <c r="U27" s="26"/>
    </row>
    <row r="28" spans="1:21">
      <c r="A28" s="39">
        <v>22</v>
      </c>
      <c r="B28" s="5"/>
      <c r="C28" s="8"/>
      <c r="D28" s="8"/>
      <c r="E28" s="8"/>
      <c r="F28" s="8"/>
      <c r="G28" s="8"/>
      <c r="H28" s="8"/>
      <c r="I28" s="8"/>
      <c r="J28" s="8"/>
      <c r="K28" s="8"/>
      <c r="L28" s="8"/>
      <c r="M28" s="49">
        <f t="shared" si="0"/>
        <v>0</v>
      </c>
      <c r="N28" s="48" t="str">
        <f t="shared" si="1"/>
        <v>н</v>
      </c>
      <c r="P28" s="26"/>
      <c r="Q28" s="26"/>
      <c r="R28" s="26"/>
      <c r="S28" s="26"/>
      <c r="T28" s="26"/>
      <c r="U28" s="26"/>
    </row>
    <row r="29" spans="1:21">
      <c r="A29" s="39">
        <v>23</v>
      </c>
      <c r="B29" s="7"/>
      <c r="C29" s="8"/>
      <c r="D29" s="8"/>
      <c r="E29" s="8"/>
      <c r="F29" s="8"/>
      <c r="G29" s="8"/>
      <c r="H29" s="8"/>
      <c r="I29" s="8"/>
      <c r="J29" s="8"/>
      <c r="K29" s="8"/>
      <c r="L29" s="8"/>
      <c r="M29" s="49">
        <f t="shared" si="0"/>
        <v>0</v>
      </c>
      <c r="N29" s="48" t="str">
        <f t="shared" si="1"/>
        <v>н</v>
      </c>
      <c r="P29" s="26"/>
      <c r="Q29" s="26"/>
      <c r="R29" s="26"/>
      <c r="S29" s="26"/>
      <c r="T29" s="26"/>
      <c r="U29" s="26"/>
    </row>
    <row r="30" spans="1:21">
      <c r="A30" s="39">
        <v>24</v>
      </c>
      <c r="B30" s="7"/>
      <c r="C30" s="8"/>
      <c r="D30" s="8"/>
      <c r="E30" s="8"/>
      <c r="F30" s="8"/>
      <c r="G30" s="8"/>
      <c r="H30" s="8"/>
      <c r="I30" s="8"/>
      <c r="J30" s="8"/>
      <c r="K30" s="8"/>
      <c r="L30" s="8"/>
      <c r="M30" s="49">
        <f>(IF(C30="а",1,0))+(IF(D30="б",1,0))+(IF(E30="в",1,0))+(IF(F30="а",1,0))+(IF(G30="б",1,0))+(IF(H30="в",1,0))+(IF(I30="в",1,0))+(IF(J30="а",1,0))+(IF(K30="б",1,0))+(IF(L30="б",1,0))</f>
        <v>0</v>
      </c>
      <c r="N30" s="48" t="str">
        <f>IF(AND(M30&gt;=0,M30&lt;=3),"н",IF(AND(M30&gt;=4,M30&lt;=7),"с",IF(AND(M30&gt;=8,M30&lt;=10),"в")))</f>
        <v>н</v>
      </c>
      <c r="P30" s="26"/>
      <c r="Q30" s="26"/>
      <c r="R30" s="26"/>
      <c r="S30" s="26"/>
      <c r="T30" s="26"/>
      <c r="U30" s="26"/>
    </row>
    <row r="31" spans="1:21">
      <c r="A31" s="39">
        <v>25</v>
      </c>
      <c r="B31" s="5"/>
      <c r="C31" s="8"/>
      <c r="D31" s="8"/>
      <c r="E31" s="8"/>
      <c r="F31" s="8"/>
      <c r="G31" s="8"/>
      <c r="H31" s="8"/>
      <c r="I31" s="8"/>
      <c r="J31" s="8"/>
      <c r="K31" s="8"/>
      <c r="L31" s="8"/>
      <c r="M31" s="49">
        <f>(IF(C31="а",1,0))+(IF(D31="б",1,0))+(IF(E31="в",1,0))+(IF(F31="а",1,0))+(IF(G31="б",1,0))+(IF(H31="в",1,0))+(IF(I31="в",1,0))+(IF(J31="а",1,0))+(IF(K31="б",1,0))+(IF(L31="б",1,0))</f>
        <v>0</v>
      </c>
      <c r="N31" s="48" t="str">
        <f>IF(AND(M31&gt;=0,M31&lt;=3),"н",IF(AND(M31&gt;=4,M31&lt;=7),"с",IF(AND(M31&gt;=8,M31&lt;=10),"в")))</f>
        <v>н</v>
      </c>
      <c r="P31" s="26"/>
      <c r="Q31" s="26"/>
      <c r="R31" s="26"/>
      <c r="S31" s="26"/>
      <c r="T31" s="26"/>
      <c r="U31" s="26"/>
    </row>
    <row r="32" spans="1:21">
      <c r="A32" s="39">
        <v>26</v>
      </c>
      <c r="B32" s="7"/>
      <c r="C32" s="8"/>
      <c r="D32" s="8"/>
      <c r="E32" s="8"/>
      <c r="F32" s="8"/>
      <c r="G32" s="8"/>
      <c r="H32" s="8"/>
      <c r="I32" s="8"/>
      <c r="J32" s="8"/>
      <c r="K32" s="8"/>
      <c r="L32" s="8"/>
      <c r="M32" s="49">
        <f t="shared" si="0"/>
        <v>0</v>
      </c>
      <c r="N32" s="48" t="str">
        <f t="shared" si="1"/>
        <v>н</v>
      </c>
      <c r="P32" s="26"/>
      <c r="Q32" s="26"/>
      <c r="R32" s="26"/>
      <c r="S32" s="26"/>
      <c r="T32" s="26"/>
      <c r="U32" s="26"/>
    </row>
    <row r="33" spans="1:21">
      <c r="A33" s="34"/>
      <c r="B33" s="50" t="s">
        <v>25</v>
      </c>
      <c r="C33" s="51"/>
      <c r="D33" s="51"/>
      <c r="E33" s="51"/>
      <c r="F33" s="51"/>
      <c r="G33" s="51"/>
      <c r="H33" s="51"/>
      <c r="I33" s="51"/>
      <c r="J33" s="51"/>
      <c r="K33" s="51"/>
      <c r="L33" s="51"/>
      <c r="M33" s="53">
        <f>AVERAGE(M7:M32)</f>
        <v>0</v>
      </c>
      <c r="N33" s="52"/>
      <c r="P33" s="26"/>
      <c r="Q33" s="26"/>
      <c r="R33" s="26"/>
      <c r="S33" s="26"/>
      <c r="T33" s="26"/>
      <c r="U33" s="26"/>
    </row>
    <row r="35" spans="1:21">
      <c r="A35" s="54" t="s">
        <v>14</v>
      </c>
      <c r="B35" s="46" t="s">
        <v>15</v>
      </c>
      <c r="C35" s="46" t="s">
        <v>16</v>
      </c>
      <c r="D35" s="47" t="s">
        <v>17</v>
      </c>
      <c r="G35" s="1" t="s">
        <v>21</v>
      </c>
      <c r="H35" s="1"/>
      <c r="I35" s="3">
        <v>26</v>
      </c>
    </row>
    <row r="36" spans="1:21">
      <c r="A36" s="39" t="s">
        <v>22</v>
      </c>
      <c r="B36" s="41" t="s">
        <v>18</v>
      </c>
      <c r="C36" s="30">
        <f>COUNTIF(N7:N32,"н")</f>
        <v>26</v>
      </c>
      <c r="D36" s="42">
        <f>Таблица3[[#This Row],[Количество]]/$I$35*100</f>
        <v>100</v>
      </c>
    </row>
    <row r="37" spans="1:21">
      <c r="A37" s="39" t="s">
        <v>23</v>
      </c>
      <c r="B37" s="41" t="s">
        <v>19</v>
      </c>
      <c r="C37" s="30">
        <f>COUNTIF(N7:N32,"с")</f>
        <v>0</v>
      </c>
      <c r="D37" s="42">
        <f>Таблица3[[#This Row],[Количество]]/$I$35*100</f>
        <v>0</v>
      </c>
    </row>
    <row r="38" spans="1:21">
      <c r="A38" s="34" t="s">
        <v>24</v>
      </c>
      <c r="B38" s="35" t="s">
        <v>20</v>
      </c>
      <c r="C38" s="55">
        <f>COUNTIF(N7:N32,"в")</f>
        <v>0</v>
      </c>
      <c r="D38" s="44">
        <f>Таблица3[[#This Row],[Количество]]/$I$35*100</f>
        <v>0</v>
      </c>
    </row>
  </sheetData>
  <mergeCells count="2">
    <mergeCell ref="A1:N3"/>
    <mergeCell ref="P6:U33"/>
  </mergeCells>
  <pageMargins left="0.7" right="0.7" top="0.75" bottom="0.75" header="0.3" footer="0.3"/>
  <pageSetup paperSize="9" orientation="portrait" verticalDpi="300"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dimension ref="A1:V41"/>
  <sheetViews>
    <sheetView zoomScale="78" zoomScaleNormal="78" workbookViewId="0">
      <selection activeCell="P2" sqref="P2:V33"/>
    </sheetView>
  </sheetViews>
  <sheetFormatPr defaultRowHeight="15"/>
  <cols>
    <col min="1" max="1" width="9.140625" customWidth="1"/>
    <col min="2" max="2" width="27.28515625" customWidth="1"/>
  </cols>
  <sheetData>
    <row r="1" spans="1:22">
      <c r="A1" s="27" t="s">
        <v>71</v>
      </c>
      <c r="B1" s="24"/>
      <c r="C1" s="24"/>
      <c r="D1" s="24"/>
      <c r="E1" s="24"/>
      <c r="F1" s="24"/>
      <c r="G1" s="24"/>
      <c r="H1" s="24"/>
      <c r="I1" s="24"/>
      <c r="J1" s="24"/>
      <c r="K1" s="24"/>
      <c r="L1" s="24"/>
      <c r="M1" s="24"/>
      <c r="N1" s="24"/>
    </row>
    <row r="2" spans="1:22" ht="15" customHeight="1">
      <c r="A2" s="24"/>
      <c r="B2" s="24"/>
      <c r="C2" s="24"/>
      <c r="D2" s="24"/>
      <c r="E2" s="24"/>
      <c r="F2" s="24"/>
      <c r="G2" s="24"/>
      <c r="H2" s="24"/>
      <c r="I2" s="24"/>
      <c r="J2" s="24"/>
      <c r="K2" s="24"/>
      <c r="L2" s="24"/>
      <c r="M2" s="24"/>
      <c r="N2" s="24"/>
      <c r="P2" s="25" t="s">
        <v>72</v>
      </c>
      <c r="Q2" s="26"/>
      <c r="R2" s="26"/>
      <c r="S2" s="26"/>
      <c r="T2" s="26"/>
      <c r="U2" s="26"/>
      <c r="V2" s="26"/>
    </row>
    <row r="3" spans="1:22">
      <c r="A3" s="24"/>
      <c r="B3" s="24"/>
      <c r="C3" s="24"/>
      <c r="D3" s="24"/>
      <c r="E3" s="24"/>
      <c r="F3" s="24"/>
      <c r="G3" s="24"/>
      <c r="H3" s="24"/>
      <c r="I3" s="24"/>
      <c r="J3" s="24"/>
      <c r="K3" s="24"/>
      <c r="L3" s="24"/>
      <c r="M3" s="24"/>
      <c r="N3" s="24"/>
      <c r="P3" s="26"/>
      <c r="Q3" s="26"/>
      <c r="R3" s="26"/>
      <c r="S3" s="26"/>
      <c r="T3" s="26"/>
      <c r="U3" s="26"/>
      <c r="V3" s="26"/>
    </row>
    <row r="4" spans="1:22">
      <c r="C4" s="12"/>
      <c r="D4" s="12"/>
      <c r="E4" s="12"/>
      <c r="F4" s="12"/>
      <c r="G4" s="12"/>
      <c r="H4" s="12"/>
      <c r="I4" s="12"/>
      <c r="J4" s="12"/>
      <c r="K4" s="12"/>
      <c r="L4" s="12"/>
      <c r="M4" s="12"/>
      <c r="N4" s="12"/>
      <c r="P4" s="26"/>
      <c r="Q4" s="26"/>
      <c r="R4" s="26"/>
      <c r="S4" s="26"/>
      <c r="T4" s="26"/>
      <c r="U4" s="26"/>
      <c r="V4" s="26"/>
    </row>
    <row r="5" spans="1:22">
      <c r="P5" s="26"/>
      <c r="Q5" s="26"/>
      <c r="R5" s="26"/>
      <c r="S5" s="26"/>
      <c r="T5" s="26"/>
      <c r="U5" s="26"/>
      <c r="V5" s="26"/>
    </row>
    <row r="6" spans="1:22">
      <c r="A6" s="45" t="s">
        <v>0</v>
      </c>
      <c r="B6" s="6" t="s">
        <v>1</v>
      </c>
      <c r="C6" s="6" t="s">
        <v>2</v>
      </c>
      <c r="D6" s="6" t="s">
        <v>3</v>
      </c>
      <c r="E6" s="6" t="s">
        <v>4</v>
      </c>
      <c r="F6" s="6" t="s">
        <v>5</v>
      </c>
      <c r="G6" s="6" t="s">
        <v>6</v>
      </c>
      <c r="H6" s="6" t="s">
        <v>7</v>
      </c>
      <c r="I6" s="6" t="s">
        <v>8</v>
      </c>
      <c r="J6" s="6" t="s">
        <v>9</v>
      </c>
      <c r="K6" s="6" t="s">
        <v>10</v>
      </c>
      <c r="L6" s="6" t="s">
        <v>11</v>
      </c>
      <c r="M6" s="28" t="s">
        <v>12</v>
      </c>
      <c r="N6" s="29" t="s">
        <v>14</v>
      </c>
      <c r="P6" s="26"/>
      <c r="Q6" s="26"/>
      <c r="R6" s="26"/>
      <c r="S6" s="26"/>
      <c r="T6" s="26"/>
      <c r="U6" s="26"/>
      <c r="V6" s="26"/>
    </row>
    <row r="7" spans="1:22">
      <c r="A7" s="39">
        <v>1</v>
      </c>
      <c r="B7" s="7"/>
      <c r="C7" s="8"/>
      <c r="D7" s="8"/>
      <c r="E7" s="8"/>
      <c r="F7" s="8"/>
      <c r="G7" s="8"/>
      <c r="H7" s="8"/>
      <c r="I7" s="8"/>
      <c r="J7" s="8"/>
      <c r="K7" s="8"/>
      <c r="L7" s="8"/>
      <c r="M7" s="30">
        <f t="shared" ref="M7:M32" si="0">(IF(C7="б",3,IF(C7="а",1,0))+(IF(D7="в",3,IF(D7="б",1,0))+(IF(E7="в",3,IF(E7="а",1,0))+(IF(F7="а",3,IF(F7="б",1,0))+(IF(G7="б",3,IF(G7="в",1,0))+(IF(H7="в",3,IF(H7="а",1,0))+(IF(I7="а",3,IF(I7="б",1,0))+(IF(J7="в",3,IF(J7="а",1,0))+(IF(K7="б",3,IF(K7="а",1,0))+(IF(L7="а",3,IF(J7="б",1,0))))))))))))</f>
        <v>0</v>
      </c>
      <c r="N7" s="31">
        <f t="shared" ref="N7:N32" si="1">IF(AND(M7&gt;=0,M7&lt;=9),1,IF(AND(M7&gt;=10,M7&lt;=14),2,IF(AND(M7&gt;=15,M7&lt;=19),3,IF(AND(M7&gt;=20,M7&lt;=24),4,IF(AND(M7&gt;=25,M7&lt;=30),5)))))</f>
        <v>1</v>
      </c>
      <c r="P7" s="26"/>
      <c r="Q7" s="26"/>
      <c r="R7" s="26"/>
      <c r="S7" s="26"/>
      <c r="T7" s="26"/>
      <c r="U7" s="26"/>
      <c r="V7" s="26"/>
    </row>
    <row r="8" spans="1:22">
      <c r="A8" s="39">
        <v>2</v>
      </c>
      <c r="B8" s="7"/>
      <c r="C8" s="8"/>
      <c r="D8" s="8"/>
      <c r="E8" s="8"/>
      <c r="F8" s="8"/>
      <c r="G8" s="8"/>
      <c r="H8" s="8"/>
      <c r="I8" s="8"/>
      <c r="J8" s="8"/>
      <c r="K8" s="8"/>
      <c r="L8" s="8"/>
      <c r="M8" s="30">
        <f t="shared" si="0"/>
        <v>0</v>
      </c>
      <c r="N8" s="31">
        <f t="shared" si="1"/>
        <v>1</v>
      </c>
      <c r="P8" s="26"/>
      <c r="Q8" s="26"/>
      <c r="R8" s="26"/>
      <c r="S8" s="26"/>
      <c r="T8" s="26"/>
      <c r="U8" s="26"/>
      <c r="V8" s="26"/>
    </row>
    <row r="9" spans="1:22">
      <c r="A9" s="39">
        <v>3</v>
      </c>
      <c r="B9" s="5"/>
      <c r="C9" s="8"/>
      <c r="D9" s="8"/>
      <c r="E9" s="8"/>
      <c r="F9" s="8"/>
      <c r="G9" s="8"/>
      <c r="H9" s="8"/>
      <c r="I9" s="8"/>
      <c r="J9" s="8"/>
      <c r="K9" s="8"/>
      <c r="L9" s="8"/>
      <c r="M9" s="30">
        <f t="shared" si="0"/>
        <v>0</v>
      </c>
      <c r="N9" s="31">
        <f t="shared" si="1"/>
        <v>1</v>
      </c>
      <c r="P9" s="26"/>
      <c r="Q9" s="26"/>
      <c r="R9" s="26"/>
      <c r="S9" s="26"/>
      <c r="T9" s="26"/>
      <c r="U9" s="26"/>
      <c r="V9" s="26"/>
    </row>
    <row r="10" spans="1:22">
      <c r="A10" s="39">
        <v>4</v>
      </c>
      <c r="B10" s="7"/>
      <c r="C10" s="8"/>
      <c r="D10" s="8"/>
      <c r="E10" s="8"/>
      <c r="F10" s="8"/>
      <c r="G10" s="8"/>
      <c r="H10" s="8"/>
      <c r="I10" s="8"/>
      <c r="J10" s="8"/>
      <c r="K10" s="8"/>
      <c r="L10" s="8"/>
      <c r="M10" s="30">
        <f t="shared" si="0"/>
        <v>0</v>
      </c>
      <c r="N10" s="31">
        <f t="shared" si="1"/>
        <v>1</v>
      </c>
      <c r="P10" s="26"/>
      <c r="Q10" s="26"/>
      <c r="R10" s="26"/>
      <c r="S10" s="26"/>
      <c r="T10" s="26"/>
      <c r="U10" s="26"/>
      <c r="V10" s="26"/>
    </row>
    <row r="11" spans="1:22">
      <c r="A11" s="39">
        <v>5</v>
      </c>
      <c r="B11" s="7"/>
      <c r="C11" s="8"/>
      <c r="D11" s="8"/>
      <c r="E11" s="8"/>
      <c r="F11" s="8"/>
      <c r="G11" s="8"/>
      <c r="H11" s="8"/>
      <c r="I11" s="8"/>
      <c r="J11" s="8"/>
      <c r="K11" s="8"/>
      <c r="L11" s="8"/>
      <c r="M11" s="30">
        <f t="shared" si="0"/>
        <v>0</v>
      </c>
      <c r="N11" s="31">
        <f t="shared" si="1"/>
        <v>1</v>
      </c>
      <c r="P11" s="26"/>
      <c r="Q11" s="26"/>
      <c r="R11" s="26"/>
      <c r="S11" s="26"/>
      <c r="T11" s="26"/>
      <c r="U11" s="26"/>
      <c r="V11" s="26"/>
    </row>
    <row r="12" spans="1:22">
      <c r="A12" s="39">
        <v>6</v>
      </c>
      <c r="B12" s="5"/>
      <c r="C12" s="8"/>
      <c r="D12" s="8"/>
      <c r="E12" s="8"/>
      <c r="F12" s="8"/>
      <c r="G12" s="8"/>
      <c r="H12" s="8"/>
      <c r="I12" s="8"/>
      <c r="J12" s="8"/>
      <c r="K12" s="8"/>
      <c r="L12" s="8"/>
      <c r="M12" s="30">
        <f t="shared" si="0"/>
        <v>0</v>
      </c>
      <c r="N12" s="31">
        <f t="shared" si="1"/>
        <v>1</v>
      </c>
      <c r="P12" s="26"/>
      <c r="Q12" s="26"/>
      <c r="R12" s="26"/>
      <c r="S12" s="26"/>
      <c r="T12" s="26"/>
      <c r="U12" s="26"/>
      <c r="V12" s="26"/>
    </row>
    <row r="13" spans="1:22">
      <c r="A13" s="39">
        <v>7</v>
      </c>
      <c r="B13" s="7"/>
      <c r="C13" s="8"/>
      <c r="D13" s="8"/>
      <c r="E13" s="8"/>
      <c r="F13" s="8"/>
      <c r="G13" s="8"/>
      <c r="H13" s="8"/>
      <c r="I13" s="8"/>
      <c r="J13" s="8"/>
      <c r="K13" s="8"/>
      <c r="L13" s="8"/>
      <c r="M13" s="30">
        <f t="shared" si="0"/>
        <v>0</v>
      </c>
      <c r="N13" s="31">
        <f t="shared" si="1"/>
        <v>1</v>
      </c>
      <c r="P13" s="26"/>
      <c r="Q13" s="26"/>
      <c r="R13" s="26"/>
      <c r="S13" s="26"/>
      <c r="T13" s="26"/>
      <c r="U13" s="26"/>
      <c r="V13" s="26"/>
    </row>
    <row r="14" spans="1:22">
      <c r="A14" s="39">
        <v>8</v>
      </c>
      <c r="B14" s="5"/>
      <c r="C14" s="8"/>
      <c r="D14" s="8"/>
      <c r="E14" s="8"/>
      <c r="F14" s="8"/>
      <c r="G14" s="8"/>
      <c r="H14" s="8"/>
      <c r="I14" s="8"/>
      <c r="J14" s="8"/>
      <c r="K14" s="8"/>
      <c r="L14" s="8"/>
      <c r="M14" s="30">
        <f t="shared" si="0"/>
        <v>0</v>
      </c>
      <c r="N14" s="31">
        <f t="shared" si="1"/>
        <v>1</v>
      </c>
      <c r="P14" s="26"/>
      <c r="Q14" s="26"/>
      <c r="R14" s="26"/>
      <c r="S14" s="26"/>
      <c r="T14" s="26"/>
      <c r="U14" s="26"/>
      <c r="V14" s="26"/>
    </row>
    <row r="15" spans="1:22">
      <c r="A15" s="39">
        <v>9</v>
      </c>
      <c r="B15" s="5"/>
      <c r="C15" s="8"/>
      <c r="D15" s="8"/>
      <c r="E15" s="8"/>
      <c r="F15" s="8"/>
      <c r="G15" s="8"/>
      <c r="H15" s="8"/>
      <c r="I15" s="8"/>
      <c r="J15" s="8"/>
      <c r="K15" s="8"/>
      <c r="L15" s="8"/>
      <c r="M15" s="30">
        <f t="shared" si="0"/>
        <v>0</v>
      </c>
      <c r="N15" s="31">
        <f t="shared" si="1"/>
        <v>1</v>
      </c>
      <c r="P15" s="26"/>
      <c r="Q15" s="26"/>
      <c r="R15" s="26"/>
      <c r="S15" s="26"/>
      <c r="T15" s="26"/>
      <c r="U15" s="26"/>
      <c r="V15" s="26"/>
    </row>
    <row r="16" spans="1:22">
      <c r="A16" s="39">
        <v>10</v>
      </c>
      <c r="B16" s="7"/>
      <c r="C16" s="8"/>
      <c r="D16" s="8"/>
      <c r="E16" s="8"/>
      <c r="F16" s="8"/>
      <c r="G16" s="8"/>
      <c r="H16" s="8"/>
      <c r="I16" s="8"/>
      <c r="J16" s="8"/>
      <c r="K16" s="8"/>
      <c r="L16" s="8"/>
      <c r="M16" s="30">
        <f t="shared" si="0"/>
        <v>0</v>
      </c>
      <c r="N16" s="31">
        <f t="shared" si="1"/>
        <v>1</v>
      </c>
      <c r="P16" s="26"/>
      <c r="Q16" s="26"/>
      <c r="R16" s="26"/>
      <c r="S16" s="26"/>
      <c r="T16" s="26"/>
      <c r="U16" s="26"/>
      <c r="V16" s="26"/>
    </row>
    <row r="17" spans="1:22">
      <c r="A17" s="39">
        <v>11</v>
      </c>
      <c r="B17" s="5"/>
      <c r="C17" s="8"/>
      <c r="D17" s="8"/>
      <c r="E17" s="8"/>
      <c r="F17" s="8"/>
      <c r="G17" s="8"/>
      <c r="H17" s="8"/>
      <c r="I17" s="8"/>
      <c r="J17" s="8"/>
      <c r="K17" s="8"/>
      <c r="L17" s="8"/>
      <c r="M17" s="30">
        <f t="shared" si="0"/>
        <v>0</v>
      </c>
      <c r="N17" s="31">
        <f t="shared" si="1"/>
        <v>1</v>
      </c>
      <c r="P17" s="26"/>
      <c r="Q17" s="26"/>
      <c r="R17" s="26"/>
      <c r="S17" s="26"/>
      <c r="T17" s="26"/>
      <c r="U17" s="26"/>
      <c r="V17" s="26"/>
    </row>
    <row r="18" spans="1:22">
      <c r="A18" s="39">
        <v>12</v>
      </c>
      <c r="B18" s="7"/>
      <c r="C18" s="8"/>
      <c r="D18" s="8"/>
      <c r="E18" s="8"/>
      <c r="F18" s="8"/>
      <c r="G18" s="8"/>
      <c r="H18" s="8"/>
      <c r="I18" s="8"/>
      <c r="J18" s="8"/>
      <c r="K18" s="8"/>
      <c r="L18" s="8"/>
      <c r="M18" s="30">
        <f t="shared" si="0"/>
        <v>0</v>
      </c>
      <c r="N18" s="31">
        <f t="shared" si="1"/>
        <v>1</v>
      </c>
      <c r="P18" s="26"/>
      <c r="Q18" s="26"/>
      <c r="R18" s="26"/>
      <c r="S18" s="26"/>
      <c r="T18" s="26"/>
      <c r="U18" s="26"/>
      <c r="V18" s="26"/>
    </row>
    <row r="19" spans="1:22">
      <c r="A19" s="39">
        <v>13</v>
      </c>
      <c r="B19" s="7"/>
      <c r="C19" s="8"/>
      <c r="D19" s="8"/>
      <c r="E19" s="8"/>
      <c r="F19" s="8"/>
      <c r="G19" s="8"/>
      <c r="H19" s="8"/>
      <c r="I19" s="8"/>
      <c r="J19" s="8"/>
      <c r="K19" s="8"/>
      <c r="L19" s="8"/>
      <c r="M19" s="30">
        <f t="shared" si="0"/>
        <v>0</v>
      </c>
      <c r="N19" s="31">
        <f t="shared" si="1"/>
        <v>1</v>
      </c>
      <c r="P19" s="26"/>
      <c r="Q19" s="26"/>
      <c r="R19" s="26"/>
      <c r="S19" s="26"/>
      <c r="T19" s="26"/>
      <c r="U19" s="26"/>
      <c r="V19" s="26"/>
    </row>
    <row r="20" spans="1:22">
      <c r="A20" s="39">
        <v>14</v>
      </c>
      <c r="B20" s="7"/>
      <c r="C20" s="8"/>
      <c r="D20" s="8"/>
      <c r="E20" s="8"/>
      <c r="F20" s="8"/>
      <c r="G20" s="8"/>
      <c r="H20" s="8"/>
      <c r="I20" s="8"/>
      <c r="J20" s="8"/>
      <c r="K20" s="8"/>
      <c r="L20" s="8"/>
      <c r="M20" s="30">
        <f t="shared" si="0"/>
        <v>0</v>
      </c>
      <c r="N20" s="31">
        <f t="shared" si="1"/>
        <v>1</v>
      </c>
      <c r="P20" s="26"/>
      <c r="Q20" s="26"/>
      <c r="R20" s="26"/>
      <c r="S20" s="26"/>
      <c r="T20" s="26"/>
      <c r="U20" s="26"/>
      <c r="V20" s="26"/>
    </row>
    <row r="21" spans="1:22">
      <c r="A21" s="39">
        <v>15</v>
      </c>
      <c r="B21" s="5"/>
      <c r="C21" s="8"/>
      <c r="D21" s="8"/>
      <c r="E21" s="8"/>
      <c r="F21" s="8"/>
      <c r="G21" s="8"/>
      <c r="H21" s="8"/>
      <c r="I21" s="8"/>
      <c r="J21" s="8"/>
      <c r="K21" s="8"/>
      <c r="L21" s="8"/>
      <c r="M21" s="30">
        <f t="shared" si="0"/>
        <v>0</v>
      </c>
      <c r="N21" s="31">
        <f t="shared" si="1"/>
        <v>1</v>
      </c>
      <c r="P21" s="26"/>
      <c r="Q21" s="26"/>
      <c r="R21" s="26"/>
      <c r="S21" s="26"/>
      <c r="T21" s="26"/>
      <c r="U21" s="26"/>
      <c r="V21" s="26"/>
    </row>
    <row r="22" spans="1:22">
      <c r="A22" s="39">
        <v>16</v>
      </c>
      <c r="B22" s="7"/>
      <c r="C22" s="8"/>
      <c r="D22" s="8"/>
      <c r="E22" s="8"/>
      <c r="F22" s="8"/>
      <c r="G22" s="8"/>
      <c r="H22" s="8"/>
      <c r="I22" s="8"/>
      <c r="J22" s="8"/>
      <c r="K22" s="8"/>
      <c r="L22" s="8"/>
      <c r="M22" s="30">
        <f t="shared" si="0"/>
        <v>0</v>
      </c>
      <c r="N22" s="31">
        <f t="shared" si="1"/>
        <v>1</v>
      </c>
      <c r="P22" s="26"/>
      <c r="Q22" s="26"/>
      <c r="R22" s="26"/>
      <c r="S22" s="26"/>
      <c r="T22" s="26"/>
      <c r="U22" s="26"/>
      <c r="V22" s="26"/>
    </row>
    <row r="23" spans="1:22">
      <c r="A23" s="39">
        <v>17</v>
      </c>
      <c r="B23" s="5"/>
      <c r="C23" s="8"/>
      <c r="D23" s="8"/>
      <c r="E23" s="8"/>
      <c r="F23" s="8"/>
      <c r="G23" s="8"/>
      <c r="H23" s="8"/>
      <c r="I23" s="8"/>
      <c r="J23" s="8"/>
      <c r="K23" s="8"/>
      <c r="L23" s="8"/>
      <c r="M23" s="30">
        <f t="shared" si="0"/>
        <v>0</v>
      </c>
      <c r="N23" s="31">
        <f t="shared" si="1"/>
        <v>1</v>
      </c>
      <c r="P23" s="26"/>
      <c r="Q23" s="26"/>
      <c r="R23" s="26"/>
      <c r="S23" s="26"/>
      <c r="T23" s="26"/>
      <c r="U23" s="26"/>
      <c r="V23" s="26"/>
    </row>
    <row r="24" spans="1:22">
      <c r="A24" s="39">
        <v>18</v>
      </c>
      <c r="B24" s="7"/>
      <c r="C24" s="8"/>
      <c r="D24" s="8"/>
      <c r="E24" s="8"/>
      <c r="F24" s="8"/>
      <c r="G24" s="8"/>
      <c r="H24" s="8"/>
      <c r="I24" s="8"/>
      <c r="J24" s="8"/>
      <c r="K24" s="8"/>
      <c r="L24" s="8"/>
      <c r="M24" s="30">
        <f t="shared" si="0"/>
        <v>0</v>
      </c>
      <c r="N24" s="31">
        <f t="shared" si="1"/>
        <v>1</v>
      </c>
      <c r="P24" s="26"/>
      <c r="Q24" s="26"/>
      <c r="R24" s="26"/>
      <c r="S24" s="26"/>
      <c r="T24" s="26"/>
      <c r="U24" s="26"/>
      <c r="V24" s="26"/>
    </row>
    <row r="25" spans="1:22">
      <c r="A25" s="39">
        <v>19</v>
      </c>
      <c r="B25" s="7"/>
      <c r="C25" s="8"/>
      <c r="D25" s="8"/>
      <c r="E25" s="8"/>
      <c r="F25" s="8"/>
      <c r="G25" s="8"/>
      <c r="H25" s="8"/>
      <c r="I25" s="8"/>
      <c r="J25" s="8"/>
      <c r="K25" s="8"/>
      <c r="L25" s="8"/>
      <c r="M25" s="30">
        <f t="shared" si="0"/>
        <v>0</v>
      </c>
      <c r="N25" s="31">
        <f t="shared" si="1"/>
        <v>1</v>
      </c>
      <c r="P25" s="26"/>
      <c r="Q25" s="26"/>
      <c r="R25" s="26"/>
      <c r="S25" s="26"/>
      <c r="T25" s="26"/>
      <c r="U25" s="26"/>
      <c r="V25" s="26"/>
    </row>
    <row r="26" spans="1:22">
      <c r="A26" s="39">
        <v>20</v>
      </c>
      <c r="B26" s="5"/>
      <c r="C26" s="8"/>
      <c r="D26" s="8"/>
      <c r="E26" s="8"/>
      <c r="F26" s="8"/>
      <c r="G26" s="8"/>
      <c r="H26" s="8"/>
      <c r="I26" s="8"/>
      <c r="J26" s="8"/>
      <c r="K26" s="8"/>
      <c r="L26" s="8"/>
      <c r="M26" s="30">
        <f t="shared" si="0"/>
        <v>0</v>
      </c>
      <c r="N26" s="31">
        <f t="shared" si="1"/>
        <v>1</v>
      </c>
      <c r="P26" s="26"/>
      <c r="Q26" s="26"/>
      <c r="R26" s="26"/>
      <c r="S26" s="26"/>
      <c r="T26" s="26"/>
      <c r="U26" s="26"/>
      <c r="V26" s="26"/>
    </row>
    <row r="27" spans="1:22">
      <c r="A27" s="39">
        <v>21</v>
      </c>
      <c r="B27" s="7"/>
      <c r="C27" s="8"/>
      <c r="D27" s="8"/>
      <c r="E27" s="8"/>
      <c r="F27" s="8"/>
      <c r="G27" s="8"/>
      <c r="H27" s="8"/>
      <c r="I27" s="8"/>
      <c r="J27" s="8"/>
      <c r="K27" s="8"/>
      <c r="L27" s="8"/>
      <c r="M27" s="30">
        <f t="shared" si="0"/>
        <v>0</v>
      </c>
      <c r="N27" s="31">
        <f t="shared" si="1"/>
        <v>1</v>
      </c>
      <c r="P27" s="26"/>
      <c r="Q27" s="26"/>
      <c r="R27" s="26"/>
      <c r="S27" s="26"/>
      <c r="T27" s="26"/>
      <c r="U27" s="26"/>
      <c r="V27" s="26"/>
    </row>
    <row r="28" spans="1:22">
      <c r="A28" s="39">
        <v>22</v>
      </c>
      <c r="B28" s="5"/>
      <c r="C28" s="8"/>
      <c r="D28" s="8"/>
      <c r="E28" s="8"/>
      <c r="F28" s="8"/>
      <c r="G28" s="8"/>
      <c r="H28" s="8"/>
      <c r="I28" s="8"/>
      <c r="J28" s="8"/>
      <c r="K28" s="8"/>
      <c r="L28" s="8"/>
      <c r="M28" s="30">
        <f t="shared" si="0"/>
        <v>0</v>
      </c>
      <c r="N28" s="31">
        <f t="shared" si="1"/>
        <v>1</v>
      </c>
      <c r="P28" s="26"/>
      <c r="Q28" s="26"/>
      <c r="R28" s="26"/>
      <c r="S28" s="26"/>
      <c r="T28" s="26"/>
      <c r="U28" s="26"/>
      <c r="V28" s="26"/>
    </row>
    <row r="29" spans="1:22">
      <c r="A29" s="39">
        <v>23</v>
      </c>
      <c r="B29" s="7"/>
      <c r="C29" s="8"/>
      <c r="D29" s="8"/>
      <c r="E29" s="8"/>
      <c r="F29" s="8"/>
      <c r="G29" s="8"/>
      <c r="H29" s="8"/>
      <c r="I29" s="8"/>
      <c r="J29" s="8"/>
      <c r="K29" s="8"/>
      <c r="L29" s="8"/>
      <c r="M29" s="30">
        <f t="shared" si="0"/>
        <v>0</v>
      </c>
      <c r="N29" s="31">
        <f t="shared" si="1"/>
        <v>1</v>
      </c>
      <c r="P29" s="26"/>
      <c r="Q29" s="26"/>
      <c r="R29" s="26"/>
      <c r="S29" s="26"/>
      <c r="T29" s="26"/>
      <c r="U29" s="26"/>
      <c r="V29" s="26"/>
    </row>
    <row r="30" spans="1:22">
      <c r="A30" s="39">
        <v>24</v>
      </c>
      <c r="B30" s="7"/>
      <c r="C30" s="8"/>
      <c r="D30" s="8"/>
      <c r="E30" s="8"/>
      <c r="F30" s="8"/>
      <c r="G30" s="8"/>
      <c r="H30" s="8"/>
      <c r="I30" s="8"/>
      <c r="J30" s="8"/>
      <c r="K30" s="8"/>
      <c r="L30" s="8"/>
      <c r="M30" s="30">
        <f t="shared" si="0"/>
        <v>0</v>
      </c>
      <c r="N30" s="31">
        <f t="shared" si="1"/>
        <v>1</v>
      </c>
      <c r="P30" s="26"/>
      <c r="Q30" s="26"/>
      <c r="R30" s="26"/>
      <c r="S30" s="26"/>
      <c r="T30" s="26"/>
      <c r="U30" s="26"/>
      <c r="V30" s="26"/>
    </row>
    <row r="31" spans="1:22">
      <c r="A31" s="39">
        <v>25</v>
      </c>
      <c r="B31" s="5"/>
      <c r="C31" s="8"/>
      <c r="D31" s="8"/>
      <c r="E31" s="8"/>
      <c r="F31" s="8"/>
      <c r="G31" s="8"/>
      <c r="H31" s="8"/>
      <c r="I31" s="8"/>
      <c r="J31" s="8"/>
      <c r="K31" s="8"/>
      <c r="L31" s="8"/>
      <c r="M31" s="30">
        <f t="shared" si="0"/>
        <v>0</v>
      </c>
      <c r="N31" s="31">
        <f t="shared" si="1"/>
        <v>1</v>
      </c>
      <c r="P31" s="26"/>
      <c r="Q31" s="26"/>
      <c r="R31" s="26"/>
      <c r="S31" s="26"/>
      <c r="T31" s="26"/>
      <c r="U31" s="26"/>
      <c r="V31" s="26"/>
    </row>
    <row r="32" spans="1:22">
      <c r="A32" s="39">
        <v>26</v>
      </c>
      <c r="B32" s="5"/>
      <c r="C32" s="8"/>
      <c r="D32" s="8"/>
      <c r="E32" s="8"/>
      <c r="F32" s="8"/>
      <c r="G32" s="8"/>
      <c r="H32" s="8"/>
      <c r="I32" s="8"/>
      <c r="J32" s="8"/>
      <c r="K32" s="8"/>
      <c r="L32" s="8"/>
      <c r="M32" s="30">
        <f t="shared" si="0"/>
        <v>0</v>
      </c>
      <c r="N32" s="31">
        <f t="shared" si="1"/>
        <v>1</v>
      </c>
      <c r="P32" s="26"/>
      <c r="Q32" s="26"/>
      <c r="R32" s="26"/>
      <c r="S32" s="26"/>
      <c r="T32" s="26"/>
      <c r="U32" s="26"/>
      <c r="V32" s="26"/>
    </row>
    <row r="33" spans="1:22">
      <c r="A33" s="34"/>
      <c r="B33" s="35" t="s">
        <v>25</v>
      </c>
      <c r="C33" s="35"/>
      <c r="D33" s="35"/>
      <c r="E33" s="35"/>
      <c r="F33" s="35"/>
      <c r="G33" s="35"/>
      <c r="H33" s="35"/>
      <c r="I33" s="35"/>
      <c r="J33" s="35"/>
      <c r="K33" s="35"/>
      <c r="L33" s="35"/>
      <c r="M33" s="32">
        <f>AVERAGE(M7:M32)</f>
        <v>0</v>
      </c>
      <c r="N33" s="33"/>
      <c r="P33" s="26"/>
      <c r="Q33" s="26"/>
      <c r="R33" s="26"/>
      <c r="S33" s="26"/>
      <c r="T33" s="26"/>
      <c r="U33" s="26"/>
      <c r="V33" s="26"/>
    </row>
    <row r="34" spans="1:22" ht="15.75" thickBot="1"/>
    <row r="35" spans="1:22" ht="15.75" thickBot="1">
      <c r="A35" s="36" t="s">
        <v>14</v>
      </c>
      <c r="B35" s="37" t="s">
        <v>26</v>
      </c>
      <c r="C35" s="37" t="s">
        <v>27</v>
      </c>
      <c r="D35" s="38" t="s">
        <v>17</v>
      </c>
      <c r="G35" s="2">
        <v>26</v>
      </c>
    </row>
    <row r="36" spans="1:22">
      <c r="A36" s="39">
        <v>1</v>
      </c>
      <c r="B36" s="40" t="s">
        <v>28</v>
      </c>
      <c r="C36" s="41">
        <f>COUNTIF(N7:N32,1)</f>
        <v>26</v>
      </c>
      <c r="D36" s="42">
        <f>Таблица25[[#This Row],[Кол-во]]/$G$35*100</f>
        <v>100</v>
      </c>
    </row>
    <row r="37" spans="1:22">
      <c r="A37" s="39">
        <v>2</v>
      </c>
      <c r="B37" s="40" t="s">
        <v>29</v>
      </c>
      <c r="C37" s="41">
        <f>COUNTIF(N7:N32,2)</f>
        <v>0</v>
      </c>
      <c r="D37" s="42">
        <f>Таблица25[[#This Row],[Кол-во]]/$G$35*100</f>
        <v>0</v>
      </c>
    </row>
    <row r="38" spans="1:22">
      <c r="A38" s="39">
        <v>3</v>
      </c>
      <c r="B38" s="40" t="s">
        <v>30</v>
      </c>
      <c r="C38" s="41">
        <f>COUNTIF(N7:N32,3)</f>
        <v>0</v>
      </c>
      <c r="D38" s="42">
        <f>Таблица25[[#This Row],[Кол-во]]/$G$35*100</f>
        <v>0</v>
      </c>
    </row>
    <row r="39" spans="1:22">
      <c r="A39" s="39">
        <v>4</v>
      </c>
      <c r="B39" s="40" t="s">
        <v>31</v>
      </c>
      <c r="C39" s="41">
        <f>COUNTIF(N7:N32,4)</f>
        <v>0</v>
      </c>
      <c r="D39" s="42">
        <f>Таблица25[[#This Row],[Кол-во]]/$G$35*100</f>
        <v>0</v>
      </c>
    </row>
    <row r="40" spans="1:22">
      <c r="A40" s="39">
        <v>5</v>
      </c>
      <c r="B40" s="40" t="s">
        <v>32</v>
      </c>
      <c r="C40" s="41">
        <f>COUNTIF(N7:N32,5)</f>
        <v>0</v>
      </c>
      <c r="D40" s="42">
        <f>Таблица25[[#This Row],[Кол-во]]/$G$35*100</f>
        <v>0</v>
      </c>
    </row>
    <row r="41" spans="1:22">
      <c r="A41" s="34"/>
      <c r="B41" s="43" t="s">
        <v>33</v>
      </c>
      <c r="C41" s="35">
        <f>(COUNTIF(N7:N32,2)) +(COUNTIF(N7:N32,3))+(COUNTIF(N7:N32,4))+(COUNTIF(N7:N32,5))</f>
        <v>0</v>
      </c>
      <c r="D41" s="44">
        <f>Таблица25[[#This Row],[Кол-во]]/$G$35*100</f>
        <v>0</v>
      </c>
    </row>
  </sheetData>
  <mergeCells count="2">
    <mergeCell ref="A1:N3"/>
    <mergeCell ref="P2:V33"/>
  </mergeCells>
  <pageMargins left="0.7" right="0.7" top="0.75" bottom="0.75" header="0.3" footer="0.3"/>
  <drawing r:id="rId1"/>
  <tableParts count="2">
    <tablePart r:id="rId2"/>
    <tablePart r:id="rId3"/>
  </tableParts>
</worksheet>
</file>

<file path=xl/worksheets/sheet3.xml><?xml version="1.0" encoding="utf-8"?>
<worksheet xmlns="http://schemas.openxmlformats.org/spreadsheetml/2006/main" xmlns:r="http://schemas.openxmlformats.org/officeDocument/2006/relationships">
  <dimension ref="A1:Y39"/>
  <sheetViews>
    <sheetView zoomScale="66" zoomScaleNormal="66" workbookViewId="0">
      <selection activeCell="N47" sqref="N47"/>
    </sheetView>
  </sheetViews>
  <sheetFormatPr defaultRowHeight="15"/>
  <cols>
    <col min="2" max="2" width="34.5703125" customWidth="1"/>
  </cols>
  <sheetData>
    <row r="1" spans="1:25">
      <c r="A1" s="27" t="s">
        <v>74</v>
      </c>
      <c r="B1" s="24"/>
      <c r="C1" s="24"/>
      <c r="D1" s="24"/>
      <c r="E1" s="24"/>
      <c r="F1" s="24"/>
      <c r="G1" s="24"/>
      <c r="H1" s="24"/>
      <c r="I1" s="24"/>
      <c r="J1" s="24"/>
      <c r="K1" s="24"/>
      <c r="L1" s="24"/>
      <c r="M1" s="24"/>
      <c r="N1" s="24"/>
      <c r="O1" s="24"/>
      <c r="P1" s="24"/>
    </row>
    <row r="2" spans="1:25">
      <c r="R2" s="25" t="s">
        <v>73</v>
      </c>
      <c r="S2" s="26"/>
      <c r="T2" s="26"/>
      <c r="U2" s="26"/>
      <c r="V2" s="26"/>
      <c r="W2" s="26"/>
      <c r="X2" s="26"/>
      <c r="Y2" s="26"/>
    </row>
    <row r="3" spans="1:25">
      <c r="A3" s="36" t="s">
        <v>0</v>
      </c>
      <c r="B3" s="9" t="s">
        <v>34</v>
      </c>
      <c r="C3" s="6" t="s">
        <v>2</v>
      </c>
      <c r="D3" s="6" t="s">
        <v>3</v>
      </c>
      <c r="E3" s="6" t="s">
        <v>4</v>
      </c>
      <c r="F3" s="6" t="s">
        <v>5</v>
      </c>
      <c r="G3" s="6" t="s">
        <v>6</v>
      </c>
      <c r="H3" s="6" t="s">
        <v>7</v>
      </c>
      <c r="I3" s="6" t="s">
        <v>8</v>
      </c>
      <c r="J3" s="6" t="s">
        <v>9</v>
      </c>
      <c r="K3" s="6" t="s">
        <v>10</v>
      </c>
      <c r="L3" s="6" t="s">
        <v>35</v>
      </c>
      <c r="M3" s="6" t="s">
        <v>36</v>
      </c>
      <c r="N3" s="6" t="s">
        <v>37</v>
      </c>
      <c r="O3" s="46" t="s">
        <v>38</v>
      </c>
      <c r="P3" s="13" t="s">
        <v>39</v>
      </c>
      <c r="R3" s="26"/>
      <c r="S3" s="26"/>
      <c r="T3" s="26"/>
      <c r="U3" s="26"/>
      <c r="V3" s="26"/>
      <c r="W3" s="26"/>
      <c r="X3" s="26"/>
      <c r="Y3" s="26"/>
    </row>
    <row r="4" spans="1:25">
      <c r="A4" s="39">
        <v>1</v>
      </c>
      <c r="B4" s="5"/>
      <c r="C4" s="8"/>
      <c r="D4" s="8"/>
      <c r="E4" s="8"/>
      <c r="F4" s="8"/>
      <c r="G4" s="8"/>
      <c r="H4" s="8"/>
      <c r="I4" s="8"/>
      <c r="J4" s="8"/>
      <c r="K4" s="8"/>
      <c r="L4" s="14">
        <f t="shared" ref="L4:L29" si="0">(IF(C4="а",2,IF(C4="б",1,0))+(IF(G4="а",2,IF(G4="б",1,0))+(IF(J4="в",2,IF(J4="б",1,0)))))</f>
        <v>0</v>
      </c>
      <c r="M4" s="11">
        <f t="shared" ref="M4:M29" si="1">(IF(E4="а",2,IF(E4="б",1,0))+(IF(F4="а",2,IF(F4="б",1,0))+(IF(I4="а",2,IF(I4="б",1,0)))))</f>
        <v>0</v>
      </c>
      <c r="N4" s="15">
        <f t="shared" ref="N4:N29" si="2">(IF(D4="в",2,IF(D4="б",1,0))+(IF(H4="а",2,IF(H4="б",1,0))+(IF(K4="а",2,IF(K4="б",1,0)))))</f>
        <v>0</v>
      </c>
      <c r="O4" s="60">
        <f t="shared" ref="O4:O29" si="3">AVERAGE(L4:N4)</f>
        <v>0</v>
      </c>
      <c r="P4" s="16">
        <f t="shared" ref="P4:P30" si="4">IF(AND(O4&gt;=0,O4&lt;=1.19),1,IF(AND(O4&gt;=1.2,O4&lt;=2.39),2,IF(AND(O4&gt;=2.4,O4&lt;=3.59),3,IF(AND(O4&gt;=3.6,O4&lt;=4.79),4,IF(AND(O4&gt;=4.8,O4&lt;=6),5)))))</f>
        <v>1</v>
      </c>
      <c r="R4" s="26"/>
      <c r="S4" s="26"/>
      <c r="T4" s="26"/>
      <c r="U4" s="26"/>
      <c r="V4" s="26"/>
      <c r="W4" s="26"/>
      <c r="X4" s="26"/>
      <c r="Y4" s="26"/>
    </row>
    <row r="5" spans="1:25">
      <c r="A5" s="39">
        <v>2</v>
      </c>
      <c r="B5" s="5"/>
      <c r="C5" s="8"/>
      <c r="D5" s="8"/>
      <c r="E5" s="8"/>
      <c r="F5" s="8"/>
      <c r="G5" s="8"/>
      <c r="H5" s="8"/>
      <c r="I5" s="8"/>
      <c r="J5" s="8"/>
      <c r="K5" s="8"/>
      <c r="L5" s="14">
        <f t="shared" si="0"/>
        <v>0</v>
      </c>
      <c r="M5" s="11">
        <f t="shared" si="1"/>
        <v>0</v>
      </c>
      <c r="N5" s="15">
        <f t="shared" si="2"/>
        <v>0</v>
      </c>
      <c r="O5" s="60">
        <f t="shared" si="3"/>
        <v>0</v>
      </c>
      <c r="P5" s="16">
        <f t="shared" si="4"/>
        <v>1</v>
      </c>
      <c r="R5" s="26"/>
      <c r="S5" s="26"/>
      <c r="T5" s="26"/>
      <c r="U5" s="26"/>
      <c r="V5" s="26"/>
      <c r="W5" s="26"/>
      <c r="X5" s="26"/>
      <c r="Y5" s="26"/>
    </row>
    <row r="6" spans="1:25">
      <c r="A6" s="39">
        <v>3</v>
      </c>
      <c r="B6" s="5"/>
      <c r="C6" s="8"/>
      <c r="D6" s="8"/>
      <c r="E6" s="8"/>
      <c r="F6" s="8"/>
      <c r="G6" s="8"/>
      <c r="H6" s="8"/>
      <c r="I6" s="8"/>
      <c r="J6" s="8"/>
      <c r="K6" s="8"/>
      <c r="L6" s="14">
        <f t="shared" si="0"/>
        <v>0</v>
      </c>
      <c r="M6" s="11">
        <f t="shared" si="1"/>
        <v>0</v>
      </c>
      <c r="N6" s="15">
        <f t="shared" si="2"/>
        <v>0</v>
      </c>
      <c r="O6" s="60">
        <f t="shared" si="3"/>
        <v>0</v>
      </c>
      <c r="P6" s="16">
        <f t="shared" si="4"/>
        <v>1</v>
      </c>
      <c r="R6" s="26"/>
      <c r="S6" s="26"/>
      <c r="T6" s="26"/>
      <c r="U6" s="26"/>
      <c r="V6" s="26"/>
      <c r="W6" s="26"/>
      <c r="X6" s="26"/>
      <c r="Y6" s="26"/>
    </row>
    <row r="7" spans="1:25">
      <c r="A7" s="39">
        <v>4</v>
      </c>
      <c r="B7" s="5"/>
      <c r="C7" s="8"/>
      <c r="D7" s="8"/>
      <c r="E7" s="8"/>
      <c r="F7" s="8"/>
      <c r="G7" s="8"/>
      <c r="H7" s="8"/>
      <c r="I7" s="8"/>
      <c r="J7" s="8"/>
      <c r="K7" s="8"/>
      <c r="L7" s="14">
        <f t="shared" si="0"/>
        <v>0</v>
      </c>
      <c r="M7" s="11">
        <f t="shared" si="1"/>
        <v>0</v>
      </c>
      <c r="N7" s="15">
        <f t="shared" si="2"/>
        <v>0</v>
      </c>
      <c r="O7" s="60">
        <f t="shared" si="3"/>
        <v>0</v>
      </c>
      <c r="P7" s="16">
        <f t="shared" si="4"/>
        <v>1</v>
      </c>
      <c r="R7" s="26"/>
      <c r="S7" s="26"/>
      <c r="T7" s="26"/>
      <c r="U7" s="26"/>
      <c r="V7" s="26"/>
      <c r="W7" s="26"/>
      <c r="X7" s="26"/>
      <c r="Y7" s="26"/>
    </row>
    <row r="8" spans="1:25">
      <c r="A8" s="39">
        <v>5</v>
      </c>
      <c r="B8" s="5"/>
      <c r="C8" s="8"/>
      <c r="D8" s="8"/>
      <c r="E8" s="8"/>
      <c r="F8" s="8"/>
      <c r="G8" s="8"/>
      <c r="H8" s="8"/>
      <c r="I8" s="8"/>
      <c r="J8" s="8"/>
      <c r="K8" s="8"/>
      <c r="L8" s="14">
        <f t="shared" si="0"/>
        <v>0</v>
      </c>
      <c r="M8" s="11">
        <f t="shared" si="1"/>
        <v>0</v>
      </c>
      <c r="N8" s="15">
        <f t="shared" si="2"/>
        <v>0</v>
      </c>
      <c r="O8" s="60">
        <f t="shared" si="3"/>
        <v>0</v>
      </c>
      <c r="P8" s="16">
        <f t="shared" si="4"/>
        <v>1</v>
      </c>
      <c r="R8" s="26"/>
      <c r="S8" s="26"/>
      <c r="T8" s="26"/>
      <c r="U8" s="26"/>
      <c r="V8" s="26"/>
      <c r="W8" s="26"/>
      <c r="X8" s="26"/>
      <c r="Y8" s="26"/>
    </row>
    <row r="9" spans="1:25">
      <c r="A9" s="39">
        <v>6</v>
      </c>
      <c r="B9" s="5"/>
      <c r="C9" s="8"/>
      <c r="D9" s="8"/>
      <c r="E9" s="8"/>
      <c r="F9" s="8"/>
      <c r="G9" s="8"/>
      <c r="H9" s="8"/>
      <c r="I9" s="8"/>
      <c r="J9" s="8"/>
      <c r="K9" s="8"/>
      <c r="L9" s="14">
        <f t="shared" si="0"/>
        <v>0</v>
      </c>
      <c r="M9" s="11">
        <f t="shared" si="1"/>
        <v>0</v>
      </c>
      <c r="N9" s="15">
        <f t="shared" si="2"/>
        <v>0</v>
      </c>
      <c r="O9" s="60">
        <f t="shared" si="3"/>
        <v>0</v>
      </c>
      <c r="P9" s="16">
        <f t="shared" si="4"/>
        <v>1</v>
      </c>
      <c r="R9" s="26"/>
      <c r="S9" s="26"/>
      <c r="T9" s="26"/>
      <c r="U9" s="26"/>
      <c r="V9" s="26"/>
      <c r="W9" s="26"/>
      <c r="X9" s="26"/>
      <c r="Y9" s="26"/>
    </row>
    <row r="10" spans="1:25">
      <c r="A10" s="39">
        <v>7</v>
      </c>
      <c r="B10" s="5"/>
      <c r="C10" s="8"/>
      <c r="D10" s="8"/>
      <c r="E10" s="8"/>
      <c r="F10" s="8"/>
      <c r="G10" s="8"/>
      <c r="H10" s="8"/>
      <c r="I10" s="8"/>
      <c r="J10" s="8"/>
      <c r="K10" s="8"/>
      <c r="L10" s="14">
        <f t="shared" si="0"/>
        <v>0</v>
      </c>
      <c r="M10" s="11">
        <f t="shared" si="1"/>
        <v>0</v>
      </c>
      <c r="N10" s="15">
        <f t="shared" si="2"/>
        <v>0</v>
      </c>
      <c r="O10" s="60">
        <f t="shared" si="3"/>
        <v>0</v>
      </c>
      <c r="P10" s="16">
        <f t="shared" si="4"/>
        <v>1</v>
      </c>
      <c r="R10" s="26"/>
      <c r="S10" s="26"/>
      <c r="T10" s="26"/>
      <c r="U10" s="26"/>
      <c r="V10" s="26"/>
      <c r="W10" s="26"/>
      <c r="X10" s="26"/>
      <c r="Y10" s="26"/>
    </row>
    <row r="11" spans="1:25">
      <c r="A11" s="39">
        <v>8</v>
      </c>
      <c r="B11" s="7"/>
      <c r="C11" s="8"/>
      <c r="D11" s="8"/>
      <c r="E11" s="8"/>
      <c r="F11" s="8"/>
      <c r="G11" s="8"/>
      <c r="H11" s="8"/>
      <c r="I11" s="8"/>
      <c r="J11" s="8"/>
      <c r="K11" s="8"/>
      <c r="L11" s="14">
        <f t="shared" si="0"/>
        <v>0</v>
      </c>
      <c r="M11" s="11">
        <f t="shared" si="1"/>
        <v>0</v>
      </c>
      <c r="N11" s="15">
        <f t="shared" si="2"/>
        <v>0</v>
      </c>
      <c r="O11" s="60">
        <f t="shared" si="3"/>
        <v>0</v>
      </c>
      <c r="P11" s="16">
        <f t="shared" si="4"/>
        <v>1</v>
      </c>
      <c r="R11" s="26"/>
      <c r="S11" s="26"/>
      <c r="T11" s="26"/>
      <c r="U11" s="26"/>
      <c r="V11" s="26"/>
      <c r="W11" s="26"/>
      <c r="X11" s="26"/>
      <c r="Y11" s="26"/>
    </row>
    <row r="12" spans="1:25">
      <c r="A12" s="39">
        <v>9</v>
      </c>
      <c r="B12" s="5"/>
      <c r="C12" s="8"/>
      <c r="D12" s="8"/>
      <c r="E12" s="8"/>
      <c r="F12" s="8"/>
      <c r="G12" s="8"/>
      <c r="H12" s="8"/>
      <c r="I12" s="8"/>
      <c r="J12" s="8"/>
      <c r="K12" s="8"/>
      <c r="L12" s="14">
        <f t="shared" si="0"/>
        <v>0</v>
      </c>
      <c r="M12" s="11">
        <f t="shared" si="1"/>
        <v>0</v>
      </c>
      <c r="N12" s="15">
        <f t="shared" si="2"/>
        <v>0</v>
      </c>
      <c r="O12" s="60">
        <f t="shared" si="3"/>
        <v>0</v>
      </c>
      <c r="P12" s="16">
        <f t="shared" si="4"/>
        <v>1</v>
      </c>
      <c r="R12" s="26"/>
      <c r="S12" s="26"/>
      <c r="T12" s="26"/>
      <c r="U12" s="26"/>
      <c r="V12" s="26"/>
      <c r="W12" s="26"/>
      <c r="X12" s="26"/>
      <c r="Y12" s="26"/>
    </row>
    <row r="13" spans="1:25">
      <c r="A13" s="39">
        <v>10</v>
      </c>
      <c r="B13" s="5"/>
      <c r="C13" s="8"/>
      <c r="D13" s="8"/>
      <c r="E13" s="8"/>
      <c r="F13" s="8"/>
      <c r="G13" s="8"/>
      <c r="H13" s="8"/>
      <c r="I13" s="8"/>
      <c r="J13" s="8"/>
      <c r="K13" s="8"/>
      <c r="L13" s="14">
        <f t="shared" si="0"/>
        <v>0</v>
      </c>
      <c r="M13" s="11">
        <f t="shared" si="1"/>
        <v>0</v>
      </c>
      <c r="N13" s="15">
        <f t="shared" si="2"/>
        <v>0</v>
      </c>
      <c r="O13" s="60">
        <f t="shared" si="3"/>
        <v>0</v>
      </c>
      <c r="P13" s="16">
        <f t="shared" si="4"/>
        <v>1</v>
      </c>
      <c r="R13" s="26"/>
      <c r="S13" s="26"/>
      <c r="T13" s="26"/>
      <c r="U13" s="26"/>
      <c r="V13" s="26"/>
      <c r="W13" s="26"/>
      <c r="X13" s="26"/>
      <c r="Y13" s="26"/>
    </row>
    <row r="14" spans="1:25">
      <c r="A14" s="39">
        <v>11</v>
      </c>
      <c r="B14" s="5"/>
      <c r="C14" s="8"/>
      <c r="D14" s="8"/>
      <c r="E14" s="8"/>
      <c r="F14" s="8"/>
      <c r="G14" s="8"/>
      <c r="H14" s="8"/>
      <c r="I14" s="8"/>
      <c r="J14" s="8"/>
      <c r="K14" s="8"/>
      <c r="L14" s="14">
        <f t="shared" si="0"/>
        <v>0</v>
      </c>
      <c r="M14" s="11">
        <f t="shared" si="1"/>
        <v>0</v>
      </c>
      <c r="N14" s="15">
        <f t="shared" si="2"/>
        <v>0</v>
      </c>
      <c r="O14" s="60">
        <f t="shared" si="3"/>
        <v>0</v>
      </c>
      <c r="P14" s="16">
        <f t="shared" si="4"/>
        <v>1</v>
      </c>
      <c r="R14" s="26"/>
      <c r="S14" s="26"/>
      <c r="T14" s="26"/>
      <c r="U14" s="26"/>
      <c r="V14" s="26"/>
      <c r="W14" s="26"/>
      <c r="X14" s="26"/>
      <c r="Y14" s="26"/>
    </row>
    <row r="15" spans="1:25">
      <c r="A15" s="39">
        <v>12</v>
      </c>
      <c r="B15" s="7"/>
      <c r="C15" s="8"/>
      <c r="D15" s="8"/>
      <c r="E15" s="8"/>
      <c r="F15" s="8"/>
      <c r="G15" s="8"/>
      <c r="H15" s="8"/>
      <c r="I15" s="8"/>
      <c r="J15" s="8"/>
      <c r="K15" s="8"/>
      <c r="L15" s="14">
        <f t="shared" si="0"/>
        <v>0</v>
      </c>
      <c r="M15" s="11">
        <f t="shared" si="1"/>
        <v>0</v>
      </c>
      <c r="N15" s="15">
        <f t="shared" si="2"/>
        <v>0</v>
      </c>
      <c r="O15" s="60">
        <f t="shared" si="3"/>
        <v>0</v>
      </c>
      <c r="P15" s="16">
        <f t="shared" si="4"/>
        <v>1</v>
      </c>
      <c r="R15" s="26"/>
      <c r="S15" s="26"/>
      <c r="T15" s="26"/>
      <c r="U15" s="26"/>
      <c r="V15" s="26"/>
      <c r="W15" s="26"/>
      <c r="X15" s="26"/>
      <c r="Y15" s="26"/>
    </row>
    <row r="16" spans="1:25">
      <c r="A16" s="39">
        <v>13</v>
      </c>
      <c r="B16" s="5"/>
      <c r="C16" s="8"/>
      <c r="D16" s="8"/>
      <c r="E16" s="8"/>
      <c r="F16" s="8"/>
      <c r="G16" s="8"/>
      <c r="H16" s="8"/>
      <c r="I16" s="8"/>
      <c r="J16" s="8"/>
      <c r="K16" s="8"/>
      <c r="L16" s="14">
        <f t="shared" si="0"/>
        <v>0</v>
      </c>
      <c r="M16" s="11">
        <f t="shared" si="1"/>
        <v>0</v>
      </c>
      <c r="N16" s="15">
        <f t="shared" si="2"/>
        <v>0</v>
      </c>
      <c r="O16" s="60">
        <f t="shared" si="3"/>
        <v>0</v>
      </c>
      <c r="P16" s="16">
        <f t="shared" si="4"/>
        <v>1</v>
      </c>
      <c r="R16" s="26"/>
      <c r="S16" s="26"/>
      <c r="T16" s="26"/>
      <c r="U16" s="26"/>
      <c r="V16" s="26"/>
      <c r="W16" s="26"/>
      <c r="X16" s="26"/>
      <c r="Y16" s="26"/>
    </row>
    <row r="17" spans="1:25">
      <c r="A17" s="39">
        <v>14</v>
      </c>
      <c r="B17" s="7"/>
      <c r="C17" s="8"/>
      <c r="D17" s="8"/>
      <c r="E17" s="8"/>
      <c r="F17" s="8"/>
      <c r="G17" s="8"/>
      <c r="H17" s="8"/>
      <c r="I17" s="8"/>
      <c r="J17" s="8"/>
      <c r="K17" s="8"/>
      <c r="L17" s="14">
        <f t="shared" si="0"/>
        <v>0</v>
      </c>
      <c r="M17" s="11">
        <f t="shared" si="1"/>
        <v>0</v>
      </c>
      <c r="N17" s="15">
        <f t="shared" si="2"/>
        <v>0</v>
      </c>
      <c r="O17" s="60">
        <f t="shared" si="3"/>
        <v>0</v>
      </c>
      <c r="P17" s="16">
        <f t="shared" si="4"/>
        <v>1</v>
      </c>
      <c r="R17" s="26"/>
      <c r="S17" s="26"/>
      <c r="T17" s="26"/>
      <c r="U17" s="26"/>
      <c r="V17" s="26"/>
      <c r="W17" s="26"/>
      <c r="X17" s="26"/>
      <c r="Y17" s="26"/>
    </row>
    <row r="18" spans="1:25">
      <c r="A18" s="39">
        <v>15</v>
      </c>
      <c r="B18" s="5"/>
      <c r="C18" s="8"/>
      <c r="D18" s="8"/>
      <c r="E18" s="8"/>
      <c r="F18" s="8"/>
      <c r="G18" s="8"/>
      <c r="H18" s="8"/>
      <c r="I18" s="8"/>
      <c r="J18" s="8"/>
      <c r="K18" s="8"/>
      <c r="L18" s="14">
        <f t="shared" si="0"/>
        <v>0</v>
      </c>
      <c r="M18" s="11">
        <f t="shared" si="1"/>
        <v>0</v>
      </c>
      <c r="N18" s="15">
        <f t="shared" si="2"/>
        <v>0</v>
      </c>
      <c r="O18" s="60">
        <f t="shared" si="3"/>
        <v>0</v>
      </c>
      <c r="P18" s="16">
        <f t="shared" si="4"/>
        <v>1</v>
      </c>
      <c r="R18" s="26"/>
      <c r="S18" s="26"/>
      <c r="T18" s="26"/>
      <c r="U18" s="26"/>
      <c r="V18" s="26"/>
      <c r="W18" s="26"/>
      <c r="X18" s="26"/>
      <c r="Y18" s="26"/>
    </row>
    <row r="19" spans="1:25">
      <c r="A19" s="39">
        <v>16</v>
      </c>
      <c r="B19" s="5"/>
      <c r="C19" s="8"/>
      <c r="D19" s="8"/>
      <c r="E19" s="8"/>
      <c r="F19" s="8"/>
      <c r="G19" s="8"/>
      <c r="H19" s="8"/>
      <c r="I19" s="8"/>
      <c r="J19" s="8"/>
      <c r="K19" s="8"/>
      <c r="L19" s="14">
        <f t="shared" si="0"/>
        <v>0</v>
      </c>
      <c r="M19" s="11">
        <f t="shared" si="1"/>
        <v>0</v>
      </c>
      <c r="N19" s="15">
        <f t="shared" si="2"/>
        <v>0</v>
      </c>
      <c r="O19" s="60">
        <f t="shared" si="3"/>
        <v>0</v>
      </c>
      <c r="P19" s="16">
        <f t="shared" si="4"/>
        <v>1</v>
      </c>
      <c r="R19" s="26"/>
      <c r="S19" s="26"/>
      <c r="T19" s="26"/>
      <c r="U19" s="26"/>
      <c r="V19" s="26"/>
      <c r="W19" s="26"/>
      <c r="X19" s="26"/>
      <c r="Y19" s="26"/>
    </row>
    <row r="20" spans="1:25">
      <c r="A20" s="39">
        <v>17</v>
      </c>
      <c r="B20" s="7"/>
      <c r="C20" s="8"/>
      <c r="D20" s="8"/>
      <c r="E20" s="8"/>
      <c r="F20" s="8"/>
      <c r="G20" s="8"/>
      <c r="H20" s="8"/>
      <c r="I20" s="8"/>
      <c r="J20" s="8"/>
      <c r="K20" s="8"/>
      <c r="L20" s="14">
        <f t="shared" si="0"/>
        <v>0</v>
      </c>
      <c r="M20" s="11">
        <f t="shared" si="1"/>
        <v>0</v>
      </c>
      <c r="N20" s="15">
        <f t="shared" si="2"/>
        <v>0</v>
      </c>
      <c r="O20" s="60">
        <f t="shared" si="3"/>
        <v>0</v>
      </c>
      <c r="P20" s="16">
        <f t="shared" si="4"/>
        <v>1</v>
      </c>
      <c r="R20" s="26"/>
      <c r="S20" s="26"/>
      <c r="T20" s="26"/>
      <c r="U20" s="26"/>
      <c r="V20" s="26"/>
      <c r="W20" s="26"/>
      <c r="X20" s="26"/>
      <c r="Y20" s="26"/>
    </row>
    <row r="21" spans="1:25">
      <c r="A21" s="39">
        <v>18</v>
      </c>
      <c r="B21" s="5"/>
      <c r="C21" s="8"/>
      <c r="D21" s="8"/>
      <c r="E21" s="8"/>
      <c r="F21" s="8"/>
      <c r="G21" s="8"/>
      <c r="H21" s="8"/>
      <c r="I21" s="8"/>
      <c r="J21" s="8"/>
      <c r="K21" s="8"/>
      <c r="L21" s="14">
        <f t="shared" si="0"/>
        <v>0</v>
      </c>
      <c r="M21" s="11">
        <f t="shared" si="1"/>
        <v>0</v>
      </c>
      <c r="N21" s="15">
        <f t="shared" si="2"/>
        <v>0</v>
      </c>
      <c r="O21" s="60">
        <f t="shared" si="3"/>
        <v>0</v>
      </c>
      <c r="P21" s="16">
        <f t="shared" si="4"/>
        <v>1</v>
      </c>
      <c r="R21" s="26"/>
      <c r="S21" s="26"/>
      <c r="T21" s="26"/>
      <c r="U21" s="26"/>
      <c r="V21" s="26"/>
      <c r="W21" s="26"/>
      <c r="X21" s="26"/>
      <c r="Y21" s="26"/>
    </row>
    <row r="22" spans="1:25">
      <c r="A22" s="39">
        <v>19</v>
      </c>
      <c r="B22" s="5"/>
      <c r="C22" s="8"/>
      <c r="D22" s="8"/>
      <c r="E22" s="8"/>
      <c r="F22" s="8"/>
      <c r="G22" s="8"/>
      <c r="H22" s="8"/>
      <c r="I22" s="8"/>
      <c r="J22" s="8"/>
      <c r="K22" s="8"/>
      <c r="L22" s="14">
        <f t="shared" si="0"/>
        <v>0</v>
      </c>
      <c r="M22" s="11">
        <f t="shared" si="1"/>
        <v>0</v>
      </c>
      <c r="N22" s="15">
        <f t="shared" si="2"/>
        <v>0</v>
      </c>
      <c r="O22" s="60">
        <f t="shared" si="3"/>
        <v>0</v>
      </c>
      <c r="P22" s="16">
        <f t="shared" si="4"/>
        <v>1</v>
      </c>
      <c r="R22" s="26"/>
      <c r="S22" s="26"/>
      <c r="T22" s="26"/>
      <c r="U22" s="26"/>
      <c r="V22" s="26"/>
      <c r="W22" s="26"/>
      <c r="X22" s="26"/>
      <c r="Y22" s="26"/>
    </row>
    <row r="23" spans="1:25">
      <c r="A23" s="39">
        <v>20</v>
      </c>
      <c r="B23" s="5"/>
      <c r="C23" s="8"/>
      <c r="D23" s="8"/>
      <c r="E23" s="8"/>
      <c r="F23" s="8"/>
      <c r="G23" s="8"/>
      <c r="H23" s="8"/>
      <c r="I23" s="8"/>
      <c r="J23" s="8"/>
      <c r="K23" s="8"/>
      <c r="L23" s="14">
        <f t="shared" si="0"/>
        <v>0</v>
      </c>
      <c r="M23" s="11">
        <f t="shared" si="1"/>
        <v>0</v>
      </c>
      <c r="N23" s="15">
        <f t="shared" si="2"/>
        <v>0</v>
      </c>
      <c r="O23" s="60">
        <f t="shared" si="3"/>
        <v>0</v>
      </c>
      <c r="P23" s="16">
        <f t="shared" si="4"/>
        <v>1</v>
      </c>
      <c r="R23" s="26"/>
      <c r="S23" s="26"/>
      <c r="T23" s="26"/>
      <c r="U23" s="26"/>
      <c r="V23" s="26"/>
      <c r="W23" s="26"/>
      <c r="X23" s="26"/>
      <c r="Y23" s="26"/>
    </row>
    <row r="24" spans="1:25">
      <c r="A24" s="39">
        <v>21</v>
      </c>
      <c r="B24" s="5"/>
      <c r="C24" s="8"/>
      <c r="D24" s="8"/>
      <c r="E24" s="8"/>
      <c r="F24" s="8"/>
      <c r="G24" s="8"/>
      <c r="H24" s="8"/>
      <c r="I24" s="8"/>
      <c r="J24" s="8"/>
      <c r="K24" s="8"/>
      <c r="L24" s="14">
        <f t="shared" si="0"/>
        <v>0</v>
      </c>
      <c r="M24" s="11">
        <f t="shared" si="1"/>
        <v>0</v>
      </c>
      <c r="N24" s="15">
        <f t="shared" si="2"/>
        <v>0</v>
      </c>
      <c r="O24" s="60">
        <f t="shared" si="3"/>
        <v>0</v>
      </c>
      <c r="P24" s="16">
        <f t="shared" si="4"/>
        <v>1</v>
      </c>
      <c r="R24" s="26"/>
      <c r="S24" s="26"/>
      <c r="T24" s="26"/>
      <c r="U24" s="26"/>
      <c r="V24" s="26"/>
      <c r="W24" s="26"/>
      <c r="X24" s="26"/>
      <c r="Y24" s="26"/>
    </row>
    <row r="25" spans="1:25">
      <c r="A25" s="39">
        <v>22</v>
      </c>
      <c r="B25" s="5"/>
      <c r="C25" s="8"/>
      <c r="D25" s="8"/>
      <c r="E25" s="8"/>
      <c r="F25" s="8"/>
      <c r="G25" s="8"/>
      <c r="H25" s="8"/>
      <c r="I25" s="8"/>
      <c r="J25" s="8"/>
      <c r="K25" s="8"/>
      <c r="L25" s="14">
        <f t="shared" si="0"/>
        <v>0</v>
      </c>
      <c r="M25" s="11">
        <f t="shared" si="1"/>
        <v>0</v>
      </c>
      <c r="N25" s="15">
        <f t="shared" si="2"/>
        <v>0</v>
      </c>
      <c r="O25" s="60">
        <f t="shared" si="3"/>
        <v>0</v>
      </c>
      <c r="P25" s="16">
        <f t="shared" si="4"/>
        <v>1</v>
      </c>
      <c r="R25" s="26"/>
      <c r="S25" s="26"/>
      <c r="T25" s="26"/>
      <c r="U25" s="26"/>
      <c r="V25" s="26"/>
      <c r="W25" s="26"/>
      <c r="X25" s="26"/>
      <c r="Y25" s="26"/>
    </row>
    <row r="26" spans="1:25">
      <c r="A26" s="39">
        <v>23</v>
      </c>
      <c r="B26" s="5"/>
      <c r="C26" s="8"/>
      <c r="D26" s="8"/>
      <c r="E26" s="8"/>
      <c r="F26" s="8"/>
      <c r="G26" s="8"/>
      <c r="H26" s="8"/>
      <c r="I26" s="8"/>
      <c r="J26" s="8"/>
      <c r="K26" s="8"/>
      <c r="L26" s="14">
        <f t="shared" si="0"/>
        <v>0</v>
      </c>
      <c r="M26" s="11">
        <f t="shared" si="1"/>
        <v>0</v>
      </c>
      <c r="N26" s="15">
        <f t="shared" si="2"/>
        <v>0</v>
      </c>
      <c r="O26" s="60">
        <f t="shared" si="3"/>
        <v>0</v>
      </c>
      <c r="P26" s="16">
        <f t="shared" si="4"/>
        <v>1</v>
      </c>
      <c r="R26" s="26"/>
      <c r="S26" s="26"/>
      <c r="T26" s="26"/>
      <c r="U26" s="26"/>
      <c r="V26" s="26"/>
      <c r="W26" s="26"/>
      <c r="X26" s="26"/>
      <c r="Y26" s="26"/>
    </row>
    <row r="27" spans="1:25">
      <c r="A27" s="39">
        <v>24</v>
      </c>
      <c r="B27" s="5"/>
      <c r="C27" s="8"/>
      <c r="D27" s="8"/>
      <c r="E27" s="8"/>
      <c r="F27" s="8"/>
      <c r="G27" s="8"/>
      <c r="H27" s="8"/>
      <c r="I27" s="8"/>
      <c r="J27" s="8"/>
      <c r="K27" s="8"/>
      <c r="L27" s="14">
        <f t="shared" si="0"/>
        <v>0</v>
      </c>
      <c r="M27" s="11">
        <f t="shared" si="1"/>
        <v>0</v>
      </c>
      <c r="N27" s="15">
        <f t="shared" si="2"/>
        <v>0</v>
      </c>
      <c r="O27" s="60">
        <f t="shared" si="3"/>
        <v>0</v>
      </c>
      <c r="P27" s="16">
        <f t="shared" si="4"/>
        <v>1</v>
      </c>
      <c r="R27" s="26"/>
      <c r="S27" s="26"/>
      <c r="T27" s="26"/>
      <c r="U27" s="26"/>
      <c r="V27" s="26"/>
      <c r="W27" s="26"/>
      <c r="X27" s="26"/>
      <c r="Y27" s="26"/>
    </row>
    <row r="28" spans="1:25">
      <c r="A28" s="39">
        <v>25</v>
      </c>
      <c r="B28" s="5"/>
      <c r="C28" s="8"/>
      <c r="D28" s="8"/>
      <c r="E28" s="8"/>
      <c r="F28" s="8"/>
      <c r="G28" s="8"/>
      <c r="H28" s="8"/>
      <c r="I28" s="8"/>
      <c r="J28" s="8"/>
      <c r="K28" s="8"/>
      <c r="L28" s="14">
        <f t="shared" si="0"/>
        <v>0</v>
      </c>
      <c r="M28" s="11">
        <f t="shared" si="1"/>
        <v>0</v>
      </c>
      <c r="N28" s="15">
        <f t="shared" si="2"/>
        <v>0</v>
      </c>
      <c r="O28" s="60">
        <f t="shared" si="3"/>
        <v>0</v>
      </c>
      <c r="P28" s="16">
        <f t="shared" si="4"/>
        <v>1</v>
      </c>
      <c r="R28" s="26"/>
      <c r="S28" s="26"/>
      <c r="T28" s="26"/>
      <c r="U28" s="26"/>
      <c r="V28" s="26"/>
      <c r="W28" s="26"/>
      <c r="X28" s="26"/>
      <c r="Y28" s="26"/>
    </row>
    <row r="29" spans="1:25">
      <c r="A29" s="39">
        <v>26</v>
      </c>
      <c r="B29" s="5"/>
      <c r="C29" s="8"/>
      <c r="D29" s="8"/>
      <c r="E29" s="8"/>
      <c r="F29" s="8"/>
      <c r="G29" s="8"/>
      <c r="H29" s="8"/>
      <c r="I29" s="8"/>
      <c r="J29" s="8"/>
      <c r="K29" s="8"/>
      <c r="L29" s="14">
        <f t="shared" si="0"/>
        <v>0</v>
      </c>
      <c r="M29" s="11">
        <f t="shared" si="1"/>
        <v>0</v>
      </c>
      <c r="N29" s="15">
        <f t="shared" si="2"/>
        <v>0</v>
      </c>
      <c r="O29" s="60">
        <f t="shared" si="3"/>
        <v>0</v>
      </c>
      <c r="P29" s="16">
        <f t="shared" si="4"/>
        <v>1</v>
      </c>
      <c r="R29" s="26"/>
      <c r="S29" s="26"/>
      <c r="T29" s="26"/>
      <c r="U29" s="26"/>
      <c r="V29" s="26"/>
      <c r="W29" s="26"/>
      <c r="X29" s="26"/>
      <c r="Y29" s="26"/>
    </row>
    <row r="30" spans="1:25">
      <c r="A30" s="62"/>
      <c r="B30" s="63" t="s">
        <v>40</v>
      </c>
      <c r="C30" s="64"/>
      <c r="D30" s="64"/>
      <c r="E30" s="64"/>
      <c r="F30" s="64"/>
      <c r="G30" s="64"/>
      <c r="H30" s="64"/>
      <c r="I30" s="64"/>
      <c r="J30" s="64"/>
      <c r="K30" s="64"/>
      <c r="L30" s="17">
        <f>AVERAGE(L4:M29)</f>
        <v>0</v>
      </c>
      <c r="M30" s="18">
        <f>AVERAGE(M4:M29)</f>
        <v>0</v>
      </c>
      <c r="N30" s="19">
        <f>AVERAGE(N4:N29)</f>
        <v>0</v>
      </c>
      <c r="O30" s="61">
        <f>AVERAGE(O4:O29)</f>
        <v>0</v>
      </c>
      <c r="P30" s="20">
        <f t="shared" si="4"/>
        <v>1</v>
      </c>
      <c r="R30" s="26"/>
      <c r="S30" s="26"/>
      <c r="T30" s="26"/>
      <c r="U30" s="26"/>
      <c r="V30" s="26"/>
      <c r="W30" s="26"/>
      <c r="X30" s="26"/>
      <c r="Y30" s="26"/>
    </row>
    <row r="31" spans="1:25">
      <c r="R31" s="26"/>
      <c r="S31" s="26"/>
      <c r="T31" s="26"/>
      <c r="U31" s="26"/>
      <c r="V31" s="26"/>
      <c r="W31" s="26"/>
      <c r="X31" s="26"/>
      <c r="Y31" s="26"/>
    </row>
    <row r="32" spans="1:25">
      <c r="A32" s="36" t="s">
        <v>14</v>
      </c>
      <c r="B32" s="37" t="s">
        <v>41</v>
      </c>
      <c r="C32" s="37" t="s">
        <v>27</v>
      </c>
      <c r="D32" s="38" t="s">
        <v>17</v>
      </c>
      <c r="F32" s="25" t="s">
        <v>69</v>
      </c>
      <c r="G32" s="26"/>
      <c r="H32" s="26"/>
      <c r="I32" s="26"/>
      <c r="J32" s="26"/>
      <c r="K32" s="26"/>
      <c r="L32" s="26"/>
      <c r="M32" s="26"/>
      <c r="N32" s="26"/>
      <c r="O32" s="26"/>
      <c r="R32" s="26"/>
      <c r="S32" s="26"/>
      <c r="T32" s="26"/>
      <c r="U32" s="26"/>
      <c r="V32" s="26"/>
      <c r="W32" s="26"/>
      <c r="X32" s="26"/>
      <c r="Y32" s="26"/>
    </row>
    <row r="33" spans="1:25">
      <c r="A33" s="39">
        <v>1</v>
      </c>
      <c r="B33" s="56" t="s">
        <v>42</v>
      </c>
      <c r="C33" s="56">
        <f>COUNTIF(P4:P29,1)</f>
        <v>26</v>
      </c>
      <c r="D33" s="57">
        <f>Таблица27[[#This Row],[Кол-во]]/$A$29*100</f>
        <v>100</v>
      </c>
      <c r="F33" s="26"/>
      <c r="G33" s="26"/>
      <c r="H33" s="26"/>
      <c r="I33" s="26"/>
      <c r="J33" s="26"/>
      <c r="K33" s="26"/>
      <c r="L33" s="26"/>
      <c r="M33" s="26"/>
      <c r="N33" s="26"/>
      <c r="O33" s="26"/>
      <c r="R33" s="26"/>
      <c r="S33" s="26"/>
      <c r="T33" s="26"/>
      <c r="U33" s="26"/>
      <c r="V33" s="26"/>
      <c r="W33" s="26"/>
      <c r="X33" s="26"/>
      <c r="Y33" s="26"/>
    </row>
    <row r="34" spans="1:25">
      <c r="A34" s="39">
        <v>2</v>
      </c>
      <c r="B34" s="56" t="s">
        <v>43</v>
      </c>
      <c r="C34" s="56">
        <f>COUNTIF(P4:P29,2)</f>
        <v>0</v>
      </c>
      <c r="D34" s="57">
        <f>Таблица27[[#This Row],[Кол-во]]/$A$29*100</f>
        <v>0</v>
      </c>
      <c r="F34" s="26"/>
      <c r="G34" s="26"/>
      <c r="H34" s="26"/>
      <c r="I34" s="26"/>
      <c r="J34" s="26"/>
      <c r="K34" s="26"/>
      <c r="L34" s="26"/>
      <c r="M34" s="26"/>
      <c r="N34" s="26"/>
      <c r="O34" s="26"/>
      <c r="R34" s="26"/>
      <c r="S34" s="26"/>
      <c r="T34" s="26"/>
      <c r="U34" s="26"/>
      <c r="V34" s="26"/>
      <c r="W34" s="26"/>
      <c r="X34" s="26"/>
      <c r="Y34" s="26"/>
    </row>
    <row r="35" spans="1:25">
      <c r="A35" s="39">
        <v>3</v>
      </c>
      <c r="B35" s="56" t="s">
        <v>44</v>
      </c>
      <c r="C35" s="56">
        <f>COUNTIF(P4:P29,3)</f>
        <v>0</v>
      </c>
      <c r="D35" s="57">
        <f>Таблица27[[#This Row],[Кол-во]]/$A$29*100</f>
        <v>0</v>
      </c>
      <c r="F35" s="26"/>
      <c r="G35" s="26"/>
      <c r="H35" s="26"/>
      <c r="I35" s="26"/>
      <c r="J35" s="26"/>
      <c r="K35" s="26"/>
      <c r="L35" s="26"/>
      <c r="M35" s="26"/>
      <c r="N35" s="26"/>
      <c r="O35" s="26"/>
      <c r="R35" s="26"/>
      <c r="S35" s="26"/>
      <c r="T35" s="26"/>
      <c r="U35" s="26"/>
      <c r="V35" s="26"/>
      <c r="W35" s="26"/>
      <c r="X35" s="26"/>
      <c r="Y35" s="26"/>
    </row>
    <row r="36" spans="1:25">
      <c r="A36" s="39">
        <v>4</v>
      </c>
      <c r="B36" s="56" t="s">
        <v>45</v>
      </c>
      <c r="C36" s="56">
        <f>COUNTIF(P4:P29,4)</f>
        <v>0</v>
      </c>
      <c r="D36" s="57">
        <f>Таблица27[[#This Row],[Кол-во]]/$A$29*100</f>
        <v>0</v>
      </c>
      <c r="F36" s="26"/>
      <c r="G36" s="26"/>
      <c r="H36" s="26"/>
      <c r="I36" s="26"/>
      <c r="J36" s="26"/>
      <c r="K36" s="26"/>
      <c r="L36" s="26"/>
      <c r="M36" s="26"/>
      <c r="N36" s="26"/>
      <c r="O36" s="26"/>
      <c r="R36" s="26"/>
      <c r="S36" s="26"/>
      <c r="T36" s="26"/>
      <c r="U36" s="26"/>
      <c r="V36" s="26"/>
      <c r="W36" s="26"/>
      <c r="X36" s="26"/>
      <c r="Y36" s="26"/>
    </row>
    <row r="37" spans="1:25">
      <c r="A37" s="34">
        <v>5</v>
      </c>
      <c r="B37" s="58" t="s">
        <v>46</v>
      </c>
      <c r="C37" s="58">
        <f>COUNTIF(P4:P29,5)</f>
        <v>0</v>
      </c>
      <c r="D37" s="59">
        <f>Таблица27[[#This Row],[Кол-во]]/$A$29*100</f>
        <v>0</v>
      </c>
      <c r="F37" s="26"/>
      <c r="G37" s="26"/>
      <c r="H37" s="26"/>
      <c r="I37" s="26"/>
      <c r="J37" s="26"/>
      <c r="K37" s="26"/>
      <c r="L37" s="26"/>
      <c r="M37" s="26"/>
      <c r="N37" s="26"/>
      <c r="O37" s="26"/>
      <c r="R37" s="26"/>
      <c r="S37" s="26"/>
      <c r="T37" s="26"/>
      <c r="U37" s="26"/>
      <c r="V37" s="26"/>
      <c r="W37" s="26"/>
      <c r="X37" s="26"/>
      <c r="Y37" s="26"/>
    </row>
    <row r="38" spans="1:25">
      <c r="R38" s="26"/>
      <c r="S38" s="26"/>
      <c r="T38" s="26"/>
      <c r="U38" s="26"/>
      <c r="V38" s="26"/>
      <c r="W38" s="26"/>
      <c r="X38" s="26"/>
      <c r="Y38" s="26"/>
    </row>
    <row r="39" spans="1:25">
      <c r="R39" s="26"/>
      <c r="S39" s="26"/>
      <c r="T39" s="26"/>
      <c r="U39" s="26"/>
      <c r="V39" s="26"/>
      <c r="W39" s="26"/>
      <c r="X39" s="26"/>
      <c r="Y39" s="26"/>
    </row>
  </sheetData>
  <mergeCells count="3">
    <mergeCell ref="A1:P1"/>
    <mergeCell ref="F32:O37"/>
    <mergeCell ref="R2:Y39"/>
  </mergeCell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dimension ref="A1:S43"/>
  <sheetViews>
    <sheetView tabSelected="1" zoomScale="59" zoomScaleNormal="59" workbookViewId="0">
      <selection activeCell="Y30" sqref="Y30"/>
    </sheetView>
  </sheetViews>
  <sheetFormatPr defaultRowHeight="15"/>
  <cols>
    <col min="1" max="1" width="13.140625" customWidth="1"/>
    <col min="17" max="17" width="11.28515625" customWidth="1"/>
    <col min="20" max="20" width="9.28515625" customWidth="1"/>
    <col min="21" max="21" width="19.5703125" customWidth="1"/>
  </cols>
  <sheetData>
    <row r="1" spans="1:19">
      <c r="A1" s="27" t="s">
        <v>76</v>
      </c>
      <c r="B1" s="24"/>
      <c r="C1" s="24"/>
      <c r="D1" s="24"/>
      <c r="E1" s="24"/>
      <c r="F1" s="24"/>
      <c r="G1" s="24"/>
      <c r="H1" s="24"/>
      <c r="I1" s="24"/>
      <c r="J1" s="24"/>
      <c r="K1" s="24"/>
      <c r="L1" s="24"/>
      <c r="M1" s="24"/>
      <c r="N1" s="24"/>
      <c r="O1" s="24"/>
      <c r="P1" s="24"/>
      <c r="Q1" s="24"/>
      <c r="R1" s="24"/>
    </row>
    <row r="2" spans="1:19">
      <c r="A2" s="24"/>
      <c r="B2" s="24"/>
      <c r="C2" s="24"/>
      <c r="D2" s="24"/>
      <c r="E2" s="24"/>
      <c r="F2" s="24"/>
      <c r="G2" s="24"/>
      <c r="H2" s="24"/>
      <c r="I2" s="24"/>
      <c r="J2" s="24"/>
      <c r="K2" s="24"/>
      <c r="L2" s="24"/>
      <c r="M2" s="24"/>
      <c r="N2" s="24"/>
      <c r="O2" s="24"/>
      <c r="P2" s="24"/>
      <c r="Q2" s="24"/>
      <c r="R2" s="24"/>
    </row>
    <row r="3" spans="1:19">
      <c r="B3" s="10">
        <v>1</v>
      </c>
      <c r="C3" s="10">
        <v>2</v>
      </c>
      <c r="D3" s="10">
        <v>3</v>
      </c>
      <c r="E3" s="10">
        <v>4</v>
      </c>
      <c r="F3" s="10">
        <v>5</v>
      </c>
      <c r="G3" s="10">
        <v>6</v>
      </c>
      <c r="H3" s="10">
        <v>7</v>
      </c>
      <c r="I3" s="10">
        <v>8</v>
      </c>
      <c r="J3" s="10">
        <v>9</v>
      </c>
      <c r="K3" s="10">
        <v>10</v>
      </c>
      <c r="L3" s="10">
        <v>11</v>
      </c>
      <c r="M3" s="10">
        <v>12</v>
      </c>
      <c r="N3" s="10">
        <v>13</v>
      </c>
      <c r="O3" s="10">
        <v>14</v>
      </c>
      <c r="P3" s="10">
        <v>15</v>
      </c>
    </row>
    <row r="4" spans="1:19">
      <c r="A4" s="36" t="s">
        <v>0</v>
      </c>
      <c r="B4" s="9" t="s">
        <v>47</v>
      </c>
      <c r="C4" s="9" t="s">
        <v>53</v>
      </c>
      <c r="D4" s="9" t="s">
        <v>48</v>
      </c>
      <c r="E4" s="9" t="s">
        <v>50</v>
      </c>
      <c r="F4" s="9" t="s">
        <v>54</v>
      </c>
      <c r="G4" s="9" t="s">
        <v>55</v>
      </c>
      <c r="H4" s="9" t="s">
        <v>56</v>
      </c>
      <c r="I4" s="9" t="s">
        <v>57</v>
      </c>
      <c r="J4" s="9" t="s">
        <v>58</v>
      </c>
      <c r="K4" s="9" t="s">
        <v>59</v>
      </c>
      <c r="L4" s="9" t="s">
        <v>49</v>
      </c>
      <c r="M4" s="9" t="s">
        <v>60</v>
      </c>
      <c r="N4" s="9" t="s">
        <v>61</v>
      </c>
      <c r="O4" s="9" t="s">
        <v>62</v>
      </c>
      <c r="P4" s="9" t="s">
        <v>63</v>
      </c>
      <c r="Q4" s="71" t="s">
        <v>51</v>
      </c>
      <c r="R4" s="38" t="s">
        <v>52</v>
      </c>
      <c r="S4" s="4"/>
    </row>
    <row r="5" spans="1:19">
      <c r="A5" s="39">
        <v>1</v>
      </c>
      <c r="B5" s="8"/>
      <c r="C5" s="8"/>
      <c r="D5" s="8"/>
      <c r="E5" s="8"/>
      <c r="F5" s="8"/>
      <c r="G5" s="8"/>
      <c r="H5" s="8"/>
      <c r="I5" s="8"/>
      <c r="J5" s="8"/>
      <c r="K5" s="8"/>
      <c r="L5" s="8"/>
      <c r="M5" s="8"/>
      <c r="N5" s="8"/>
      <c r="O5" s="8"/>
      <c r="P5" s="8"/>
      <c r="Q5" s="72" t="e">
        <f t="shared" ref="Q5:Q23" si="0">AVERAGE(B5:P5)</f>
        <v>#DIV/0!</v>
      </c>
      <c r="R5" s="31" t="e">
        <f>IF(AND(Q5&lt;=1.49),"Н",IF(AND(Q5&gt;=1.5, Q5&lt;=2.49),"НС",IF(AND(Q5&gt;=2.5, Q5&lt;=3.49),"С",IF(AND(Q5&gt;=3.5, Q5&lt;=4.49),"ВС",IF(AND(Q5&gt;=4.5, Q5&lt;=5),"В")))))</f>
        <v>#DIV/0!</v>
      </c>
      <c r="S5" s="4"/>
    </row>
    <row r="6" spans="1:19">
      <c r="A6" s="39">
        <v>2</v>
      </c>
      <c r="B6" s="8"/>
      <c r="C6" s="8"/>
      <c r="D6" s="8"/>
      <c r="E6" s="8"/>
      <c r="F6" s="8"/>
      <c r="G6" s="8"/>
      <c r="H6" s="8"/>
      <c r="I6" s="8"/>
      <c r="J6" s="8"/>
      <c r="K6" s="8"/>
      <c r="L6" s="8"/>
      <c r="M6" s="8"/>
      <c r="N6" s="8"/>
      <c r="O6" s="8"/>
      <c r="P6" s="8"/>
      <c r="Q6" s="72" t="e">
        <f t="shared" si="0"/>
        <v>#DIV/0!</v>
      </c>
      <c r="R6" s="31" t="e">
        <f t="shared" ref="R6:R31" si="1">IF(AND(Q6&lt;=1.49),"Н",IF(AND(Q6&gt;=1.5, Q6&lt;=2.49),"НС",IF(AND(Q6&gt;=2.5, Q6&lt;=3.49),"С",IF(AND(Q6&gt;=3.5, Q6&lt;=4.49),"ВС",IF(AND(Q6&gt;=4.5, Q6&lt;=5),"В")))))</f>
        <v>#DIV/0!</v>
      </c>
      <c r="S6" s="4"/>
    </row>
    <row r="7" spans="1:19">
      <c r="A7" s="39">
        <v>3</v>
      </c>
      <c r="B7" s="8"/>
      <c r="C7" s="8"/>
      <c r="D7" s="8"/>
      <c r="E7" s="8"/>
      <c r="F7" s="8"/>
      <c r="G7" s="8"/>
      <c r="H7" s="8"/>
      <c r="I7" s="8"/>
      <c r="J7" s="8"/>
      <c r="K7" s="8"/>
      <c r="L7" s="8"/>
      <c r="M7" s="8"/>
      <c r="N7" s="8"/>
      <c r="O7" s="8"/>
      <c r="P7" s="8"/>
      <c r="Q7" s="72" t="e">
        <f t="shared" si="0"/>
        <v>#DIV/0!</v>
      </c>
      <c r="R7" s="31" t="e">
        <f t="shared" si="1"/>
        <v>#DIV/0!</v>
      </c>
      <c r="S7" s="4"/>
    </row>
    <row r="8" spans="1:19">
      <c r="A8" s="39">
        <v>4</v>
      </c>
      <c r="B8" s="8"/>
      <c r="C8" s="8"/>
      <c r="D8" s="8"/>
      <c r="E8" s="8"/>
      <c r="F8" s="8"/>
      <c r="G8" s="8"/>
      <c r="H8" s="8"/>
      <c r="I8" s="8"/>
      <c r="J8" s="8"/>
      <c r="K8" s="8"/>
      <c r="L8" s="8"/>
      <c r="M8" s="8"/>
      <c r="N8" s="8"/>
      <c r="O8" s="8"/>
      <c r="P8" s="8"/>
      <c r="Q8" s="72" t="e">
        <f t="shared" si="0"/>
        <v>#DIV/0!</v>
      </c>
      <c r="R8" s="31" t="e">
        <f t="shared" si="1"/>
        <v>#DIV/0!</v>
      </c>
      <c r="S8" s="4"/>
    </row>
    <row r="9" spans="1:19">
      <c r="A9" s="39">
        <v>5</v>
      </c>
      <c r="B9" s="8"/>
      <c r="C9" s="8"/>
      <c r="D9" s="8"/>
      <c r="E9" s="8"/>
      <c r="F9" s="8"/>
      <c r="G9" s="8"/>
      <c r="H9" s="8"/>
      <c r="I9" s="8"/>
      <c r="J9" s="8"/>
      <c r="K9" s="8"/>
      <c r="L9" s="8"/>
      <c r="M9" s="8"/>
      <c r="N9" s="8"/>
      <c r="O9" s="8"/>
      <c r="P9" s="8"/>
      <c r="Q9" s="72" t="e">
        <f t="shared" si="0"/>
        <v>#DIV/0!</v>
      </c>
      <c r="R9" s="31" t="e">
        <f t="shared" si="1"/>
        <v>#DIV/0!</v>
      </c>
      <c r="S9" s="4"/>
    </row>
    <row r="10" spans="1:19">
      <c r="A10" s="39">
        <v>6</v>
      </c>
      <c r="B10" s="8"/>
      <c r="C10" s="8"/>
      <c r="D10" s="8"/>
      <c r="E10" s="8"/>
      <c r="F10" s="8"/>
      <c r="G10" s="8"/>
      <c r="H10" s="8"/>
      <c r="I10" s="8"/>
      <c r="J10" s="8"/>
      <c r="K10" s="8"/>
      <c r="L10" s="8"/>
      <c r="M10" s="8"/>
      <c r="N10" s="8"/>
      <c r="O10" s="8"/>
      <c r="P10" s="8"/>
      <c r="Q10" s="72" t="e">
        <f t="shared" si="0"/>
        <v>#DIV/0!</v>
      </c>
      <c r="R10" s="31" t="e">
        <f t="shared" si="1"/>
        <v>#DIV/0!</v>
      </c>
      <c r="S10" s="4"/>
    </row>
    <row r="11" spans="1:19">
      <c r="A11" s="39">
        <v>7</v>
      </c>
      <c r="B11" s="8"/>
      <c r="C11" s="8"/>
      <c r="D11" s="8"/>
      <c r="E11" s="8"/>
      <c r="F11" s="8"/>
      <c r="G11" s="8"/>
      <c r="H11" s="8"/>
      <c r="I11" s="8"/>
      <c r="J11" s="8"/>
      <c r="K11" s="8"/>
      <c r="L11" s="8"/>
      <c r="M11" s="8"/>
      <c r="N11" s="8"/>
      <c r="O11" s="8"/>
      <c r="P11" s="8"/>
      <c r="Q11" s="72" t="e">
        <f t="shared" si="0"/>
        <v>#DIV/0!</v>
      </c>
      <c r="R11" s="31" t="e">
        <f t="shared" si="1"/>
        <v>#DIV/0!</v>
      </c>
      <c r="S11" s="4"/>
    </row>
    <row r="12" spans="1:19">
      <c r="A12" s="39">
        <v>8</v>
      </c>
      <c r="B12" s="8"/>
      <c r="C12" s="8"/>
      <c r="D12" s="8"/>
      <c r="E12" s="8"/>
      <c r="F12" s="8"/>
      <c r="G12" s="8"/>
      <c r="H12" s="8"/>
      <c r="I12" s="8"/>
      <c r="J12" s="8"/>
      <c r="K12" s="8"/>
      <c r="L12" s="8"/>
      <c r="M12" s="8"/>
      <c r="N12" s="8"/>
      <c r="O12" s="8"/>
      <c r="P12" s="8"/>
      <c r="Q12" s="72" t="e">
        <f t="shared" si="0"/>
        <v>#DIV/0!</v>
      </c>
      <c r="R12" s="31" t="e">
        <f t="shared" si="1"/>
        <v>#DIV/0!</v>
      </c>
      <c r="S12" s="4"/>
    </row>
    <row r="13" spans="1:19">
      <c r="A13" s="39">
        <v>9</v>
      </c>
      <c r="B13" s="8"/>
      <c r="C13" s="8"/>
      <c r="D13" s="8"/>
      <c r="E13" s="8"/>
      <c r="F13" s="8"/>
      <c r="G13" s="8"/>
      <c r="H13" s="8"/>
      <c r="I13" s="8"/>
      <c r="J13" s="8"/>
      <c r="K13" s="8"/>
      <c r="L13" s="8"/>
      <c r="M13" s="8"/>
      <c r="N13" s="8"/>
      <c r="O13" s="8"/>
      <c r="P13" s="8"/>
      <c r="Q13" s="72" t="e">
        <f t="shared" si="0"/>
        <v>#DIV/0!</v>
      </c>
      <c r="R13" s="31" t="e">
        <f t="shared" si="1"/>
        <v>#DIV/0!</v>
      </c>
      <c r="S13" s="4"/>
    </row>
    <row r="14" spans="1:19">
      <c r="A14" s="39">
        <v>10</v>
      </c>
      <c r="B14" s="8"/>
      <c r="C14" s="8"/>
      <c r="D14" s="8"/>
      <c r="E14" s="8"/>
      <c r="F14" s="8"/>
      <c r="G14" s="8"/>
      <c r="H14" s="8"/>
      <c r="I14" s="8"/>
      <c r="J14" s="8"/>
      <c r="K14" s="8"/>
      <c r="L14" s="8"/>
      <c r="M14" s="8"/>
      <c r="N14" s="8"/>
      <c r="O14" s="8"/>
      <c r="P14" s="8"/>
      <c r="Q14" s="72" t="e">
        <f t="shared" si="0"/>
        <v>#DIV/0!</v>
      </c>
      <c r="R14" s="31" t="e">
        <f t="shared" si="1"/>
        <v>#DIV/0!</v>
      </c>
      <c r="S14" s="4"/>
    </row>
    <row r="15" spans="1:19">
      <c r="A15" s="39">
        <v>11</v>
      </c>
      <c r="B15" s="8"/>
      <c r="C15" s="8"/>
      <c r="D15" s="8"/>
      <c r="E15" s="8"/>
      <c r="F15" s="8"/>
      <c r="G15" s="8"/>
      <c r="H15" s="8"/>
      <c r="I15" s="8"/>
      <c r="J15" s="8"/>
      <c r="K15" s="8"/>
      <c r="L15" s="8"/>
      <c r="M15" s="8"/>
      <c r="N15" s="8"/>
      <c r="O15" s="8"/>
      <c r="P15" s="8"/>
      <c r="Q15" s="72" t="e">
        <f t="shared" si="0"/>
        <v>#DIV/0!</v>
      </c>
      <c r="R15" s="31" t="e">
        <f t="shared" si="1"/>
        <v>#DIV/0!</v>
      </c>
      <c r="S15" s="4"/>
    </row>
    <row r="16" spans="1:19">
      <c r="A16" s="39">
        <v>12</v>
      </c>
      <c r="B16" s="8"/>
      <c r="C16" s="8"/>
      <c r="D16" s="8"/>
      <c r="E16" s="8"/>
      <c r="F16" s="8"/>
      <c r="G16" s="8"/>
      <c r="H16" s="8"/>
      <c r="I16" s="8"/>
      <c r="J16" s="8"/>
      <c r="K16" s="8"/>
      <c r="L16" s="8"/>
      <c r="M16" s="8"/>
      <c r="N16" s="8"/>
      <c r="O16" s="8"/>
      <c r="P16" s="8"/>
      <c r="Q16" s="72" t="e">
        <f t="shared" si="0"/>
        <v>#DIV/0!</v>
      </c>
      <c r="R16" s="31" t="e">
        <f t="shared" si="1"/>
        <v>#DIV/0!</v>
      </c>
      <c r="S16" s="4"/>
    </row>
    <row r="17" spans="1:19">
      <c r="A17" s="39">
        <v>13</v>
      </c>
      <c r="B17" s="8"/>
      <c r="C17" s="8"/>
      <c r="D17" s="8"/>
      <c r="E17" s="8"/>
      <c r="F17" s="8"/>
      <c r="G17" s="8"/>
      <c r="H17" s="8"/>
      <c r="I17" s="8"/>
      <c r="J17" s="8"/>
      <c r="K17" s="8"/>
      <c r="L17" s="8"/>
      <c r="M17" s="8"/>
      <c r="N17" s="8"/>
      <c r="O17" s="8"/>
      <c r="P17" s="8"/>
      <c r="Q17" s="72" t="e">
        <f t="shared" si="0"/>
        <v>#DIV/0!</v>
      </c>
      <c r="R17" s="31" t="e">
        <f t="shared" si="1"/>
        <v>#DIV/0!</v>
      </c>
      <c r="S17" s="4"/>
    </row>
    <row r="18" spans="1:19">
      <c r="A18" s="39">
        <v>14</v>
      </c>
      <c r="B18" s="8"/>
      <c r="C18" s="8"/>
      <c r="D18" s="8"/>
      <c r="E18" s="8"/>
      <c r="F18" s="8"/>
      <c r="G18" s="8"/>
      <c r="H18" s="8"/>
      <c r="I18" s="8"/>
      <c r="J18" s="8"/>
      <c r="K18" s="8"/>
      <c r="L18" s="8"/>
      <c r="M18" s="8"/>
      <c r="N18" s="8"/>
      <c r="O18" s="8"/>
      <c r="P18" s="8"/>
      <c r="Q18" s="72" t="e">
        <f t="shared" si="0"/>
        <v>#DIV/0!</v>
      </c>
      <c r="R18" s="31" t="e">
        <f t="shared" si="1"/>
        <v>#DIV/0!</v>
      </c>
      <c r="S18" s="4"/>
    </row>
    <row r="19" spans="1:19">
      <c r="A19" s="39">
        <v>15</v>
      </c>
      <c r="B19" s="8"/>
      <c r="C19" s="8"/>
      <c r="D19" s="8"/>
      <c r="E19" s="8"/>
      <c r="F19" s="8"/>
      <c r="G19" s="8"/>
      <c r="H19" s="8"/>
      <c r="I19" s="8"/>
      <c r="J19" s="8"/>
      <c r="K19" s="8"/>
      <c r="L19" s="8"/>
      <c r="M19" s="8"/>
      <c r="N19" s="8"/>
      <c r="O19" s="8"/>
      <c r="P19" s="8"/>
      <c r="Q19" s="72" t="e">
        <f t="shared" si="0"/>
        <v>#DIV/0!</v>
      </c>
      <c r="R19" s="31" t="e">
        <f t="shared" si="1"/>
        <v>#DIV/0!</v>
      </c>
      <c r="S19" s="4"/>
    </row>
    <row r="20" spans="1:19">
      <c r="A20" s="39">
        <v>16</v>
      </c>
      <c r="B20" s="8"/>
      <c r="C20" s="8"/>
      <c r="D20" s="8"/>
      <c r="E20" s="8"/>
      <c r="F20" s="8"/>
      <c r="G20" s="8"/>
      <c r="H20" s="8"/>
      <c r="I20" s="8"/>
      <c r="J20" s="8"/>
      <c r="K20" s="8"/>
      <c r="L20" s="8"/>
      <c r="M20" s="8"/>
      <c r="N20" s="8"/>
      <c r="O20" s="8"/>
      <c r="P20" s="8"/>
      <c r="Q20" s="72" t="e">
        <f t="shared" si="0"/>
        <v>#DIV/0!</v>
      </c>
      <c r="R20" s="31" t="e">
        <f t="shared" si="1"/>
        <v>#DIV/0!</v>
      </c>
      <c r="S20" s="4"/>
    </row>
    <row r="21" spans="1:19">
      <c r="A21" s="39">
        <v>17</v>
      </c>
      <c r="B21" s="8"/>
      <c r="C21" s="8"/>
      <c r="D21" s="8"/>
      <c r="E21" s="8"/>
      <c r="F21" s="8"/>
      <c r="G21" s="8"/>
      <c r="H21" s="8"/>
      <c r="I21" s="8"/>
      <c r="J21" s="8"/>
      <c r="K21" s="8"/>
      <c r="L21" s="8"/>
      <c r="M21" s="8"/>
      <c r="N21" s="8"/>
      <c r="O21" s="8"/>
      <c r="P21" s="8"/>
      <c r="Q21" s="72" t="e">
        <f t="shared" si="0"/>
        <v>#DIV/0!</v>
      </c>
      <c r="R21" s="31" t="e">
        <f t="shared" si="1"/>
        <v>#DIV/0!</v>
      </c>
      <c r="S21" s="4"/>
    </row>
    <row r="22" spans="1:19">
      <c r="A22" s="39">
        <v>18</v>
      </c>
      <c r="B22" s="8"/>
      <c r="C22" s="8"/>
      <c r="D22" s="8"/>
      <c r="E22" s="8"/>
      <c r="F22" s="8"/>
      <c r="G22" s="8"/>
      <c r="H22" s="8"/>
      <c r="I22" s="8"/>
      <c r="J22" s="8"/>
      <c r="K22" s="8"/>
      <c r="L22" s="8"/>
      <c r="M22" s="8"/>
      <c r="N22" s="8"/>
      <c r="O22" s="8"/>
      <c r="P22" s="8"/>
      <c r="Q22" s="72" t="e">
        <f t="shared" si="0"/>
        <v>#DIV/0!</v>
      </c>
      <c r="R22" s="31" t="e">
        <f t="shared" si="1"/>
        <v>#DIV/0!</v>
      </c>
      <c r="S22" s="4"/>
    </row>
    <row r="23" spans="1:19">
      <c r="A23" s="39">
        <v>19</v>
      </c>
      <c r="B23" s="8"/>
      <c r="C23" s="8"/>
      <c r="D23" s="8"/>
      <c r="E23" s="8"/>
      <c r="F23" s="8"/>
      <c r="G23" s="8"/>
      <c r="H23" s="8"/>
      <c r="I23" s="8"/>
      <c r="J23" s="8"/>
      <c r="K23" s="8"/>
      <c r="L23" s="8"/>
      <c r="M23" s="8"/>
      <c r="N23" s="8"/>
      <c r="O23" s="8"/>
      <c r="P23" s="8"/>
      <c r="Q23" s="72" t="e">
        <f t="shared" si="0"/>
        <v>#DIV/0!</v>
      </c>
      <c r="R23" s="31" t="e">
        <f t="shared" si="1"/>
        <v>#DIV/0!</v>
      </c>
      <c r="S23" s="4"/>
    </row>
    <row r="24" spans="1:19">
      <c r="A24" s="39">
        <v>20</v>
      </c>
      <c r="B24" s="8"/>
      <c r="C24" s="8"/>
      <c r="D24" s="8"/>
      <c r="E24" s="8"/>
      <c r="F24" s="8"/>
      <c r="G24" s="8"/>
      <c r="H24" s="8"/>
      <c r="I24" s="8"/>
      <c r="J24" s="8"/>
      <c r="K24" s="8"/>
      <c r="L24" s="8"/>
      <c r="M24" s="8"/>
      <c r="N24" s="8"/>
      <c r="O24" s="8"/>
      <c r="P24" s="8"/>
      <c r="Q24" s="72" t="e">
        <f t="shared" ref="Q24:Q30" si="2">AVERAGE(B24:P24)</f>
        <v>#DIV/0!</v>
      </c>
      <c r="R24" s="31" t="e">
        <f t="shared" si="1"/>
        <v>#DIV/0!</v>
      </c>
      <c r="S24" s="4"/>
    </row>
    <row r="25" spans="1:19">
      <c r="A25" s="39">
        <v>21</v>
      </c>
      <c r="B25" s="8"/>
      <c r="C25" s="8"/>
      <c r="D25" s="8"/>
      <c r="E25" s="8"/>
      <c r="F25" s="8"/>
      <c r="G25" s="8"/>
      <c r="H25" s="8"/>
      <c r="I25" s="8"/>
      <c r="J25" s="8"/>
      <c r="K25" s="8"/>
      <c r="L25" s="8"/>
      <c r="M25" s="8"/>
      <c r="N25" s="8"/>
      <c r="O25" s="8"/>
      <c r="P25" s="8"/>
      <c r="Q25" s="72" t="e">
        <f t="shared" si="2"/>
        <v>#DIV/0!</v>
      </c>
      <c r="R25" s="31" t="e">
        <f t="shared" si="1"/>
        <v>#DIV/0!</v>
      </c>
      <c r="S25" s="4"/>
    </row>
    <row r="26" spans="1:19">
      <c r="A26" s="39">
        <v>22</v>
      </c>
      <c r="B26" s="8"/>
      <c r="C26" s="8"/>
      <c r="D26" s="8"/>
      <c r="E26" s="8"/>
      <c r="F26" s="8"/>
      <c r="G26" s="8"/>
      <c r="H26" s="8"/>
      <c r="I26" s="8"/>
      <c r="J26" s="8"/>
      <c r="K26" s="8"/>
      <c r="L26" s="8"/>
      <c r="M26" s="8"/>
      <c r="N26" s="8"/>
      <c r="O26" s="8"/>
      <c r="P26" s="8"/>
      <c r="Q26" s="72" t="e">
        <f t="shared" si="2"/>
        <v>#DIV/0!</v>
      </c>
      <c r="R26" s="31" t="e">
        <f t="shared" si="1"/>
        <v>#DIV/0!</v>
      </c>
      <c r="S26" s="4"/>
    </row>
    <row r="27" spans="1:19">
      <c r="A27" s="39">
        <v>23</v>
      </c>
      <c r="B27" s="8"/>
      <c r="C27" s="8"/>
      <c r="D27" s="8"/>
      <c r="E27" s="8"/>
      <c r="F27" s="8"/>
      <c r="G27" s="8"/>
      <c r="H27" s="8"/>
      <c r="I27" s="8"/>
      <c r="J27" s="8"/>
      <c r="K27" s="8"/>
      <c r="L27" s="8"/>
      <c r="M27" s="8"/>
      <c r="N27" s="8"/>
      <c r="O27" s="8"/>
      <c r="P27" s="8"/>
      <c r="Q27" s="72" t="e">
        <f t="shared" si="2"/>
        <v>#DIV/0!</v>
      </c>
      <c r="R27" s="31" t="e">
        <f t="shared" si="1"/>
        <v>#DIV/0!</v>
      </c>
      <c r="S27" s="4"/>
    </row>
    <row r="28" spans="1:19">
      <c r="A28" s="39">
        <v>24</v>
      </c>
      <c r="B28" s="8"/>
      <c r="C28" s="8"/>
      <c r="D28" s="8"/>
      <c r="E28" s="8"/>
      <c r="F28" s="8"/>
      <c r="G28" s="8"/>
      <c r="H28" s="8"/>
      <c r="I28" s="8"/>
      <c r="J28" s="8"/>
      <c r="K28" s="8"/>
      <c r="L28" s="8"/>
      <c r="M28" s="8"/>
      <c r="N28" s="8"/>
      <c r="O28" s="8"/>
      <c r="P28" s="8"/>
      <c r="Q28" s="72" t="e">
        <f t="shared" si="2"/>
        <v>#DIV/0!</v>
      </c>
      <c r="R28" s="31" t="e">
        <f t="shared" si="1"/>
        <v>#DIV/0!</v>
      </c>
      <c r="S28" s="4"/>
    </row>
    <row r="29" spans="1:19">
      <c r="A29" s="39">
        <v>25</v>
      </c>
      <c r="B29" s="8"/>
      <c r="C29" s="8"/>
      <c r="D29" s="8"/>
      <c r="E29" s="8"/>
      <c r="F29" s="8"/>
      <c r="G29" s="8"/>
      <c r="H29" s="8"/>
      <c r="I29" s="8"/>
      <c r="J29" s="8"/>
      <c r="K29" s="8"/>
      <c r="L29" s="8"/>
      <c r="M29" s="8"/>
      <c r="N29" s="8"/>
      <c r="O29" s="8"/>
      <c r="P29" s="8"/>
      <c r="Q29" s="72" t="e">
        <f t="shared" si="2"/>
        <v>#DIV/0!</v>
      </c>
      <c r="R29" s="31" t="e">
        <f t="shared" si="1"/>
        <v>#DIV/0!</v>
      </c>
      <c r="S29" s="4"/>
    </row>
    <row r="30" spans="1:19">
      <c r="A30" s="39">
        <v>26</v>
      </c>
      <c r="B30" s="8"/>
      <c r="C30" s="8"/>
      <c r="D30" s="8"/>
      <c r="E30" s="8"/>
      <c r="F30" s="8"/>
      <c r="G30" s="8"/>
      <c r="H30" s="8"/>
      <c r="I30" s="8"/>
      <c r="J30" s="8"/>
      <c r="K30" s="8"/>
      <c r="L30" s="8"/>
      <c r="M30" s="8"/>
      <c r="N30" s="8"/>
      <c r="O30" s="8"/>
      <c r="P30" s="8"/>
      <c r="Q30" s="72" t="e">
        <f t="shared" si="2"/>
        <v>#DIV/0!</v>
      </c>
      <c r="R30" s="31" t="e">
        <f t="shared" si="1"/>
        <v>#DIV/0!</v>
      </c>
      <c r="S30" s="4"/>
    </row>
    <row r="31" spans="1:19">
      <c r="A31" s="65" t="s">
        <v>38</v>
      </c>
      <c r="B31" s="69" t="e">
        <f t="shared" ref="B31:Q31" si="3">AVERAGE(B5:B30)</f>
        <v>#DIV/0!</v>
      </c>
      <c r="C31" s="69" t="e">
        <f t="shared" si="3"/>
        <v>#DIV/0!</v>
      </c>
      <c r="D31" s="69" t="e">
        <f t="shared" si="3"/>
        <v>#DIV/0!</v>
      </c>
      <c r="E31" s="69" t="e">
        <f t="shared" si="3"/>
        <v>#DIV/0!</v>
      </c>
      <c r="F31" s="69" t="e">
        <f t="shared" si="3"/>
        <v>#DIV/0!</v>
      </c>
      <c r="G31" s="69" t="e">
        <f t="shared" si="3"/>
        <v>#DIV/0!</v>
      </c>
      <c r="H31" s="69" t="e">
        <f t="shared" si="3"/>
        <v>#DIV/0!</v>
      </c>
      <c r="I31" s="69" t="e">
        <f t="shared" si="3"/>
        <v>#DIV/0!</v>
      </c>
      <c r="J31" s="69" t="e">
        <f t="shared" si="3"/>
        <v>#DIV/0!</v>
      </c>
      <c r="K31" s="69" t="e">
        <f t="shared" si="3"/>
        <v>#DIV/0!</v>
      </c>
      <c r="L31" s="69" t="e">
        <f t="shared" si="3"/>
        <v>#DIV/0!</v>
      </c>
      <c r="M31" s="69" t="e">
        <f t="shared" si="3"/>
        <v>#DIV/0!</v>
      </c>
      <c r="N31" s="69" t="e">
        <f t="shared" si="3"/>
        <v>#DIV/0!</v>
      </c>
      <c r="O31" s="69" t="e">
        <f t="shared" si="3"/>
        <v>#DIV/0!</v>
      </c>
      <c r="P31" s="69" t="e">
        <f t="shared" si="3"/>
        <v>#DIV/0!</v>
      </c>
      <c r="Q31" s="73" t="e">
        <f t="shared" si="3"/>
        <v>#DIV/0!</v>
      </c>
      <c r="R31" s="31" t="e">
        <f t="shared" si="1"/>
        <v>#DIV/0!</v>
      </c>
      <c r="S31" s="4"/>
    </row>
    <row r="32" spans="1:19">
      <c r="A32" s="66" t="s">
        <v>65</v>
      </c>
      <c r="B32" s="41">
        <f t="shared" ref="B32:P32" si="4">(COUNTIF(B5:B30,4))+(COUNTIF(B5:B30,5))</f>
        <v>0</v>
      </c>
      <c r="C32" s="41">
        <f t="shared" si="4"/>
        <v>0</v>
      </c>
      <c r="D32" s="41">
        <f t="shared" si="4"/>
        <v>0</v>
      </c>
      <c r="E32" s="41">
        <f t="shared" si="4"/>
        <v>0</v>
      </c>
      <c r="F32" s="41">
        <f t="shared" si="4"/>
        <v>0</v>
      </c>
      <c r="G32" s="41">
        <f t="shared" si="4"/>
        <v>0</v>
      </c>
      <c r="H32" s="41">
        <f t="shared" si="4"/>
        <v>0</v>
      </c>
      <c r="I32" s="41">
        <f t="shared" si="4"/>
        <v>0</v>
      </c>
      <c r="J32" s="41">
        <f t="shared" si="4"/>
        <v>0</v>
      </c>
      <c r="K32" s="41">
        <f t="shared" si="4"/>
        <v>0</v>
      </c>
      <c r="L32" s="41">
        <f t="shared" si="4"/>
        <v>0</v>
      </c>
      <c r="M32" s="41">
        <f t="shared" si="4"/>
        <v>0</v>
      </c>
      <c r="N32" s="41">
        <f t="shared" si="4"/>
        <v>0</v>
      </c>
      <c r="O32" s="41">
        <f t="shared" si="4"/>
        <v>0</v>
      </c>
      <c r="P32" s="41">
        <f t="shared" si="4"/>
        <v>0</v>
      </c>
      <c r="Q32" s="74"/>
      <c r="R32" s="31"/>
      <c r="S32" s="4"/>
    </row>
    <row r="33" spans="1:19">
      <c r="A33" s="67" t="s">
        <v>66</v>
      </c>
      <c r="B33" s="69">
        <f>B32/$N$37*100</f>
        <v>0</v>
      </c>
      <c r="C33" s="69">
        <f t="shared" ref="C33:P33" si="5">C32/$N$37*100</f>
        <v>0</v>
      </c>
      <c r="D33" s="69">
        <f t="shared" si="5"/>
        <v>0</v>
      </c>
      <c r="E33" s="69">
        <f t="shared" si="5"/>
        <v>0</v>
      </c>
      <c r="F33" s="69">
        <f t="shared" si="5"/>
        <v>0</v>
      </c>
      <c r="G33" s="69">
        <f t="shared" si="5"/>
        <v>0</v>
      </c>
      <c r="H33" s="69">
        <f t="shared" si="5"/>
        <v>0</v>
      </c>
      <c r="I33" s="69">
        <f t="shared" si="5"/>
        <v>0</v>
      </c>
      <c r="J33" s="69">
        <f t="shared" si="5"/>
        <v>0</v>
      </c>
      <c r="K33" s="69">
        <f t="shared" si="5"/>
        <v>0</v>
      </c>
      <c r="L33" s="69">
        <f t="shared" si="5"/>
        <v>0</v>
      </c>
      <c r="M33" s="69">
        <f t="shared" si="5"/>
        <v>0</v>
      </c>
      <c r="N33" s="69">
        <f t="shared" si="5"/>
        <v>0</v>
      </c>
      <c r="O33" s="69">
        <f t="shared" si="5"/>
        <v>0</v>
      </c>
      <c r="P33" s="69">
        <f t="shared" si="5"/>
        <v>0</v>
      </c>
      <c r="Q33" s="75"/>
      <c r="R33" s="70"/>
      <c r="S33" s="4"/>
    </row>
    <row r="34" spans="1:19">
      <c r="A34" s="68" t="s">
        <v>64</v>
      </c>
      <c r="B34" s="35"/>
      <c r="C34" s="35"/>
      <c r="D34" s="35"/>
      <c r="E34" s="35"/>
      <c r="F34" s="35"/>
      <c r="G34" s="35"/>
      <c r="H34" s="35"/>
      <c r="I34" s="35"/>
      <c r="J34" s="35"/>
      <c r="K34" s="35"/>
      <c r="L34" s="35"/>
      <c r="M34" s="35"/>
      <c r="N34" s="35"/>
      <c r="O34" s="35"/>
      <c r="P34" s="35"/>
      <c r="Q34" s="76"/>
      <c r="R34" s="33"/>
      <c r="S34" s="4"/>
    </row>
    <row r="36" spans="1:19" ht="15.75" thickBot="1">
      <c r="A36" s="25" t="s">
        <v>75</v>
      </c>
      <c r="B36" s="26"/>
      <c r="C36" s="26"/>
      <c r="D36" s="26"/>
      <c r="E36" s="26"/>
      <c r="F36" s="26"/>
      <c r="G36" s="26"/>
      <c r="H36" s="26"/>
      <c r="I36" s="26"/>
      <c r="J36" s="26"/>
      <c r="K36" s="26"/>
      <c r="L36" s="26"/>
    </row>
    <row r="37" spans="1:19" ht="15.75" thickBot="1">
      <c r="A37" s="26"/>
      <c r="B37" s="26"/>
      <c r="C37" s="26"/>
      <c r="D37" s="26"/>
      <c r="E37" s="26"/>
      <c r="F37" s="26"/>
      <c r="G37" s="26"/>
      <c r="H37" s="26"/>
      <c r="I37" s="26"/>
      <c r="J37" s="26"/>
      <c r="K37" s="26"/>
      <c r="L37" s="26"/>
      <c r="N37" s="77">
        <v>26</v>
      </c>
      <c r="O37" s="22" t="s">
        <v>70</v>
      </c>
    </row>
    <row r="38" spans="1:19">
      <c r="A38" s="26"/>
      <c r="B38" s="26"/>
      <c r="C38" s="26"/>
      <c r="D38" s="26"/>
      <c r="E38" s="26"/>
      <c r="F38" s="26"/>
      <c r="G38" s="26"/>
      <c r="H38" s="26"/>
      <c r="I38" s="26"/>
      <c r="J38" s="26"/>
      <c r="K38" s="26"/>
      <c r="L38" s="26"/>
    </row>
    <row r="39" spans="1:19">
      <c r="A39" s="26"/>
      <c r="B39" s="26"/>
      <c r="C39" s="26"/>
      <c r="D39" s="26"/>
      <c r="E39" s="26"/>
      <c r="F39" s="26"/>
      <c r="G39" s="26"/>
      <c r="H39" s="26"/>
      <c r="I39" s="26"/>
      <c r="J39" s="26"/>
      <c r="K39" s="26"/>
      <c r="L39" s="26"/>
    </row>
    <row r="40" spans="1:19">
      <c r="A40" s="26"/>
      <c r="B40" s="26"/>
      <c r="C40" s="26"/>
      <c r="D40" s="26"/>
      <c r="E40" s="26"/>
      <c r="F40" s="26"/>
      <c r="G40" s="26"/>
      <c r="H40" s="26"/>
      <c r="I40" s="26"/>
      <c r="J40" s="26"/>
      <c r="K40" s="26"/>
      <c r="L40" s="26"/>
    </row>
    <row r="41" spans="1:19">
      <c r="A41" s="26"/>
      <c r="B41" s="26"/>
      <c r="C41" s="26"/>
      <c r="D41" s="26"/>
      <c r="E41" s="26"/>
      <c r="F41" s="26"/>
      <c r="G41" s="26"/>
      <c r="H41" s="26"/>
      <c r="I41" s="26"/>
      <c r="J41" s="26"/>
      <c r="K41" s="26"/>
      <c r="L41" s="26"/>
    </row>
    <row r="42" spans="1:19">
      <c r="A42" s="26"/>
      <c r="B42" s="26"/>
      <c r="C42" s="26"/>
      <c r="D42" s="26"/>
      <c r="E42" s="26"/>
      <c r="F42" s="26"/>
      <c r="G42" s="26"/>
      <c r="H42" s="26"/>
      <c r="I42" s="26"/>
      <c r="J42" s="26"/>
      <c r="K42" s="26"/>
      <c r="L42" s="26"/>
    </row>
    <row r="43" spans="1:19">
      <c r="A43" s="26"/>
      <c r="B43" s="26"/>
      <c r="C43" s="26"/>
      <c r="D43" s="26"/>
      <c r="E43" s="26"/>
      <c r="F43" s="26"/>
      <c r="G43" s="26"/>
      <c r="H43" s="26"/>
      <c r="I43" s="26"/>
      <c r="J43" s="26"/>
      <c r="K43" s="26"/>
      <c r="L43" s="26"/>
    </row>
  </sheetData>
  <mergeCells count="2">
    <mergeCell ref="A1:R2"/>
    <mergeCell ref="A36:L43"/>
  </mergeCells>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dimension ref="A1:O21"/>
  <sheetViews>
    <sheetView workbookViewId="0">
      <selection activeCell="S14" sqref="S14"/>
    </sheetView>
  </sheetViews>
  <sheetFormatPr defaultRowHeight="15"/>
  <sheetData>
    <row r="1" spans="1:15">
      <c r="A1" s="21" t="s">
        <v>47</v>
      </c>
      <c r="B1" s="21" t="s">
        <v>53</v>
      </c>
      <c r="C1" s="21" t="s">
        <v>48</v>
      </c>
      <c r="D1" s="21" t="s">
        <v>50</v>
      </c>
      <c r="E1" s="21" t="s">
        <v>54</v>
      </c>
      <c r="F1" s="21" t="s">
        <v>55</v>
      </c>
      <c r="G1" s="21" t="s">
        <v>56</v>
      </c>
      <c r="H1" s="21" t="s">
        <v>57</v>
      </c>
      <c r="I1" s="21" t="s">
        <v>58</v>
      </c>
      <c r="J1" s="21" t="s">
        <v>59</v>
      </c>
      <c r="K1" s="21" t="s">
        <v>49</v>
      </c>
      <c r="L1" s="21" t="s">
        <v>60</v>
      </c>
      <c r="M1" s="21" t="s">
        <v>61</v>
      </c>
      <c r="N1" s="21" t="s">
        <v>62</v>
      </c>
      <c r="O1" s="21" t="s">
        <v>63</v>
      </c>
    </row>
    <row r="2" spans="1:15">
      <c r="A2" s="69" t="e">
        <v>#DIV/0!</v>
      </c>
      <c r="B2" s="69" t="e">
        <v>#DIV/0!</v>
      </c>
      <c r="C2" s="69" t="e">
        <v>#DIV/0!</v>
      </c>
      <c r="D2" s="69" t="e">
        <v>#DIV/0!</v>
      </c>
      <c r="E2" s="69" t="e">
        <v>#DIV/0!</v>
      </c>
      <c r="F2" s="69" t="e">
        <v>#DIV/0!</v>
      </c>
      <c r="G2" s="69" t="e">
        <v>#DIV/0!</v>
      </c>
      <c r="H2" s="69" t="e">
        <v>#DIV/0!</v>
      </c>
      <c r="I2" s="69" t="e">
        <v>#DIV/0!</v>
      </c>
      <c r="J2" s="69" t="e">
        <v>#DIV/0!</v>
      </c>
      <c r="K2" s="69" t="e">
        <v>#DIV/0!</v>
      </c>
      <c r="L2" s="69" t="e">
        <v>#DIV/0!</v>
      </c>
      <c r="M2" s="69" t="e">
        <v>#DIV/0!</v>
      </c>
      <c r="N2" s="69" t="e">
        <v>#DIV/0!</v>
      </c>
      <c r="O2" s="69" t="e">
        <v>#DIV/0!</v>
      </c>
    </row>
    <row r="20" spans="1:15">
      <c r="A20" s="21" t="s">
        <v>47</v>
      </c>
      <c r="B20" s="21" t="s">
        <v>53</v>
      </c>
      <c r="C20" s="21" t="s">
        <v>48</v>
      </c>
      <c r="D20" s="21" t="s">
        <v>50</v>
      </c>
      <c r="E20" s="21" t="s">
        <v>54</v>
      </c>
      <c r="F20" s="21" t="s">
        <v>55</v>
      </c>
      <c r="G20" s="21" t="s">
        <v>56</v>
      </c>
      <c r="H20" s="21" t="s">
        <v>57</v>
      </c>
      <c r="I20" s="21" t="s">
        <v>58</v>
      </c>
      <c r="J20" s="21" t="s">
        <v>59</v>
      </c>
      <c r="K20" s="21" t="s">
        <v>49</v>
      </c>
      <c r="L20" s="21" t="s">
        <v>60</v>
      </c>
      <c r="M20" s="21" t="s">
        <v>61</v>
      </c>
      <c r="N20" s="21" t="s">
        <v>62</v>
      </c>
      <c r="O20" s="21" t="s">
        <v>63</v>
      </c>
    </row>
    <row r="21" spans="1:15">
      <c r="A21" s="69">
        <v>0</v>
      </c>
      <c r="B21" s="69">
        <v>0</v>
      </c>
      <c r="C21" s="69">
        <v>0</v>
      </c>
      <c r="D21" s="69">
        <v>0</v>
      </c>
      <c r="E21" s="69">
        <v>0</v>
      </c>
      <c r="F21" s="69">
        <v>0</v>
      </c>
      <c r="G21" s="69">
        <v>0</v>
      </c>
      <c r="H21" s="69">
        <v>0</v>
      </c>
      <c r="I21" s="69">
        <v>0</v>
      </c>
      <c r="J21" s="69">
        <v>0</v>
      </c>
      <c r="K21" s="69">
        <v>0</v>
      </c>
      <c r="L21" s="69">
        <v>0</v>
      </c>
      <c r="M21" s="69">
        <v>0</v>
      </c>
      <c r="N21" s="69">
        <v>0</v>
      </c>
      <c r="O21" s="69">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Интеллект</vt:lpstr>
      <vt:lpstr>Мотивация</vt:lpstr>
      <vt:lpstr>Климат класса</vt:lpstr>
      <vt:lpstr>Отношение к предметам</vt:lpstr>
      <vt:lpstr>Диаграммы отношения к предметам</vt:lpstr>
    </vt:vector>
  </TitlesOfParts>
  <Company>СОШ 5</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Психолог</dc:creator>
  <cp:lastModifiedBy>Егор</cp:lastModifiedBy>
  <dcterms:created xsi:type="dcterms:W3CDTF">2009-04-23T01:11:02Z</dcterms:created>
  <dcterms:modified xsi:type="dcterms:W3CDTF">2010-01-04T06:07:24Z</dcterms:modified>
</cp:coreProperties>
</file>